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64011"/>
  <mc:AlternateContent xmlns:mc="http://schemas.openxmlformats.org/markup-compatibility/2006">
    <mc:Choice Requires="x15">
      <x15ac:absPath xmlns:x15ac="http://schemas.microsoft.com/office/spreadsheetml/2010/11/ac" url="C:\Users\hanto\Documents\Zalo Received Files\"/>
    </mc:Choice>
  </mc:AlternateContent>
  <bookViews>
    <workbookView xWindow="-120" yWindow="-120" windowWidth="20640" windowHeight="11160"/>
  </bookViews>
  <sheets>
    <sheet name="HD1" sheetId="1" r:id="rId1"/>
    <sheet name="HD2" sheetId="2" r:id="rId2"/>
    <sheet name="HD3" sheetId="3" r:id="rId3"/>
    <sheet name="HD4" sheetId="4" r:id="rId4"/>
    <sheet name="HD5" sheetId="5" r:id="rId5"/>
  </sheets>
  <definedNames>
    <definedName name="_xlnm.Print_Area" localSheetId="0">'HD1'!$A$1:$N$24</definedName>
    <definedName name="_xlnm.Print_Area" localSheetId="1">'HD2'!$A$1:$N$35</definedName>
    <definedName name="_xlnm.Print_Area" localSheetId="2">'HD3'!$A$1:$N$35</definedName>
    <definedName name="_xlnm.Print_Area" localSheetId="3">'HD4'!$A$1:$O$36</definedName>
    <definedName name="_xlnm.Print_Area" localSheetId="4">'HD5'!$A$1:$N$36</definedName>
    <definedName name="_xlnm.Print_Titles" localSheetId="1">'HD2'!$4:$5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6" i="1" l="1"/>
  <c r="M6" i="1"/>
  <c r="M7" i="3"/>
  <c r="M8" i="3"/>
  <c r="M9" i="3"/>
  <c r="M10" i="3"/>
  <c r="M11" i="3"/>
  <c r="M12" i="3"/>
  <c r="M13" i="3"/>
  <c r="M14" i="3"/>
  <c r="M15" i="3"/>
  <c r="M16" i="3"/>
  <c r="M17" i="3"/>
  <c r="M18" i="3"/>
  <c r="M19" i="3"/>
  <c r="M20" i="3"/>
  <c r="M21" i="3"/>
  <c r="M22" i="3"/>
  <c r="M23" i="3"/>
  <c r="M24" i="3"/>
  <c r="M25" i="3"/>
  <c r="K7" i="3"/>
  <c r="K8" i="3"/>
  <c r="K9" i="3"/>
  <c r="K10" i="3"/>
  <c r="K11" i="3"/>
  <c r="K12" i="3"/>
  <c r="K13" i="3"/>
  <c r="K14" i="3"/>
  <c r="K15" i="3"/>
  <c r="K16" i="3"/>
  <c r="K17" i="3"/>
  <c r="K18" i="3"/>
  <c r="K19" i="3"/>
  <c r="K20" i="3"/>
  <c r="K21" i="3"/>
  <c r="K22" i="3"/>
  <c r="K23" i="3"/>
  <c r="K24" i="3"/>
  <c r="K25" i="3"/>
  <c r="K6" i="3"/>
  <c r="M6" i="3" s="1"/>
  <c r="N8" i="4" l="1"/>
  <c r="K6" i="2" l="1"/>
  <c r="L6" i="2" s="1"/>
  <c r="K7" i="2"/>
  <c r="K8" i="2"/>
  <c r="K9" i="2"/>
  <c r="K10" i="2"/>
  <c r="K11" i="2"/>
  <c r="K12" i="2"/>
  <c r="K13" i="2"/>
  <c r="K14" i="2"/>
  <c r="K15" i="2"/>
  <c r="K16" i="2"/>
  <c r="K17" i="2"/>
  <c r="K18" i="2"/>
  <c r="K19" i="2"/>
  <c r="K20" i="2"/>
  <c r="K21" i="2"/>
  <c r="K22" i="2"/>
  <c r="K23" i="2"/>
  <c r="K24" i="2"/>
  <c r="K25" i="2"/>
  <c r="K15" i="1"/>
  <c r="M15" i="1" s="1"/>
  <c r="K14" i="1"/>
  <c r="M14" i="1" s="1"/>
  <c r="K13" i="1"/>
  <c r="M13" i="1" s="1"/>
  <c r="K12" i="1"/>
  <c r="M12" i="1" s="1"/>
  <c r="K11" i="1"/>
  <c r="M11" i="1" s="1"/>
  <c r="K10" i="1"/>
  <c r="M10" i="1" s="1"/>
  <c r="K9" i="1"/>
  <c r="M9" i="1" s="1"/>
  <c r="K8" i="1"/>
  <c r="M8" i="1" s="1"/>
  <c r="K7" i="1"/>
  <c r="M7" i="1" s="1"/>
  <c r="K26" i="4" l="1"/>
  <c r="L26" i="4" s="1"/>
  <c r="N26" i="4" s="1"/>
  <c r="K25" i="4"/>
  <c r="L25" i="4" s="1"/>
  <c r="N25" i="4" s="1"/>
  <c r="K24" i="4"/>
  <c r="L24" i="4" s="1"/>
  <c r="N24" i="4" s="1"/>
  <c r="K23" i="4"/>
  <c r="L23" i="4" s="1"/>
  <c r="N23" i="4" s="1"/>
  <c r="K22" i="4"/>
  <c r="L22" i="4" s="1"/>
  <c r="N22" i="4" s="1"/>
  <c r="K21" i="4"/>
  <c r="L21" i="4" s="1"/>
  <c r="N21" i="4" s="1"/>
  <c r="K20" i="4"/>
  <c r="L20" i="4" s="1"/>
  <c r="N20" i="4" s="1"/>
  <c r="K19" i="4"/>
  <c r="L19" i="4" s="1"/>
  <c r="N19" i="4" s="1"/>
  <c r="K18" i="4"/>
  <c r="L18" i="4" s="1"/>
  <c r="N18" i="4" s="1"/>
  <c r="K17" i="4"/>
  <c r="L17" i="4" s="1"/>
  <c r="N17" i="4" s="1"/>
  <c r="K16" i="4"/>
  <c r="L16" i="4" s="1"/>
  <c r="N16" i="4" s="1"/>
  <c r="K15" i="4"/>
  <c r="L15" i="4" s="1"/>
  <c r="N15" i="4" s="1"/>
  <c r="K14" i="4"/>
  <c r="L14" i="4" s="1"/>
  <c r="N14" i="4" s="1"/>
  <c r="K13" i="4"/>
  <c r="L13" i="4" s="1"/>
  <c r="N13" i="4" s="1"/>
  <c r="K12" i="4"/>
  <c r="L12" i="4" s="1"/>
  <c r="N12" i="4" s="1"/>
  <c r="K11" i="4"/>
  <c r="L11" i="4" s="1"/>
  <c r="N11" i="4" s="1"/>
  <c r="K10" i="4"/>
  <c r="L10" i="4" s="1"/>
  <c r="N10" i="4" s="1"/>
  <c r="K9" i="4"/>
  <c r="L9" i="4" s="1"/>
  <c r="N9" i="4" s="1"/>
  <c r="K8" i="4"/>
  <c r="L8" i="4" s="1"/>
  <c r="K7" i="4"/>
  <c r="L7" i="4" s="1"/>
  <c r="N7" i="4" s="1"/>
  <c r="K6" i="4"/>
  <c r="L6" i="4" s="1"/>
  <c r="N6" i="4" s="1"/>
  <c r="K14" i="5" l="1"/>
  <c r="L14" i="5"/>
  <c r="N14" i="5"/>
  <c r="K15" i="5"/>
  <c r="L15" i="5" s="1"/>
  <c r="N15" i="5" s="1"/>
  <c r="K16" i="5"/>
  <c r="L16" i="5"/>
  <c r="N16" i="5"/>
  <c r="K17" i="5"/>
  <c r="L17" i="5" s="1"/>
  <c r="N17" i="5" s="1"/>
  <c r="K18" i="5"/>
  <c r="L18" i="5"/>
  <c r="N18" i="5"/>
  <c r="K7" i="5" l="1"/>
  <c r="L7" i="5" s="1"/>
  <c r="N7" i="5" s="1"/>
  <c r="K8" i="5"/>
  <c r="L8" i="5" s="1"/>
  <c r="N8" i="5" s="1"/>
  <c r="K9" i="5"/>
  <c r="L9" i="5"/>
  <c r="N9" i="5" s="1"/>
  <c r="K10" i="5"/>
  <c r="L10" i="5" s="1"/>
  <c r="N10" i="5" s="1"/>
  <c r="K11" i="5"/>
  <c r="L11" i="5" s="1"/>
  <c r="N11" i="5" s="1"/>
  <c r="K12" i="5"/>
  <c r="L12" i="5" s="1"/>
  <c r="N12" i="5" s="1"/>
  <c r="K13" i="5"/>
  <c r="L13" i="5" s="1"/>
  <c r="N13" i="5" s="1"/>
  <c r="K19" i="5"/>
  <c r="L19" i="5" s="1"/>
  <c r="N19" i="5" s="1"/>
  <c r="K20" i="5"/>
  <c r="L20" i="5" s="1"/>
  <c r="N20" i="5" s="1"/>
  <c r="K21" i="5"/>
  <c r="L21" i="5" s="1"/>
  <c r="N21" i="5" s="1"/>
  <c r="K22" i="5"/>
  <c r="L22" i="5" s="1"/>
  <c r="N22" i="5" s="1"/>
  <c r="K23" i="5"/>
  <c r="L23" i="5" s="1"/>
  <c r="N23" i="5" s="1"/>
  <c r="K24" i="5"/>
  <c r="L24" i="5" s="1"/>
  <c r="N24" i="5" s="1"/>
  <c r="K25" i="5"/>
  <c r="L25" i="5"/>
  <c r="N25" i="5" s="1"/>
  <c r="K6" i="5"/>
  <c r="L6" i="5" s="1"/>
  <c r="N6" i="5" s="1"/>
  <c r="L7" i="2"/>
  <c r="N7" i="2" s="1"/>
  <c r="L8" i="2"/>
  <c r="N8" i="2" s="1"/>
  <c r="L9" i="2"/>
  <c r="N9" i="2" s="1"/>
  <c r="L10" i="2"/>
  <c r="N10" i="2" s="1"/>
  <c r="L11" i="2"/>
  <c r="N11" i="2" s="1"/>
  <c r="L12" i="2"/>
  <c r="N12" i="2" s="1"/>
  <c r="L13" i="2"/>
  <c r="N13" i="2" s="1"/>
  <c r="L14" i="2"/>
  <c r="N14" i="2" s="1"/>
  <c r="L15" i="2"/>
  <c r="N15" i="2" s="1"/>
  <c r="L16" i="2"/>
  <c r="N16" i="2" s="1"/>
  <c r="L17" i="2"/>
  <c r="N17" i="2" s="1"/>
  <c r="L18" i="2"/>
  <c r="N18" i="2" s="1"/>
  <c r="L19" i="2"/>
  <c r="N19" i="2" s="1"/>
  <c r="L20" i="2"/>
  <c r="N20" i="2" s="1"/>
  <c r="L21" i="2"/>
  <c r="N21" i="2" s="1"/>
  <c r="L22" i="2"/>
  <c r="N22" i="2" s="1"/>
  <c r="L23" i="2"/>
  <c r="N23" i="2" s="1"/>
  <c r="L24" i="2"/>
  <c r="N24" i="2" s="1"/>
  <c r="L25" i="2"/>
  <c r="N25" i="2" s="1"/>
  <c r="N6" i="2"/>
</calcChain>
</file>

<file path=xl/sharedStrings.xml><?xml version="1.0" encoding="utf-8"?>
<sst xmlns="http://schemas.openxmlformats.org/spreadsheetml/2006/main" count="451" uniqueCount="240">
  <si>
    <t>Hội đồng: 1</t>
  </si>
  <si>
    <t>STT</t>
  </si>
  <si>
    <t>Họ và Tên</t>
  </si>
  <si>
    <t>MSSV</t>
  </si>
  <si>
    <t>Lớp</t>
  </si>
  <si>
    <t xml:space="preserve">Tên đề tài </t>
  </si>
  <si>
    <t>Điểm GVHD (30%)</t>
  </si>
  <si>
    <t>Điểm GVPB (20%)</t>
  </si>
  <si>
    <t>Điểm báo cáo (50%)</t>
  </si>
  <si>
    <t>Điểm tổng kết</t>
  </si>
  <si>
    <t xml:space="preserve">GV1
</t>
  </si>
  <si>
    <t xml:space="preserve">GV2
</t>
  </si>
  <si>
    <t xml:space="preserve">GV3
</t>
  </si>
  <si>
    <t>TB</t>
  </si>
  <si>
    <t>Trưởng khoa</t>
  </si>
  <si>
    <t>Ủy viên</t>
  </si>
  <si>
    <t>Ủy viên thư ký</t>
  </si>
  <si>
    <t>(ký và ghi rõ họ tên)</t>
  </si>
  <si>
    <t>Hội đồng: 2</t>
  </si>
  <si>
    <t>Điểm cuối</t>
  </si>
  <si>
    <t xml:space="preserve">Tổng số đề tài: </t>
  </si>
  <si>
    <t>Hội đồng: 3</t>
  </si>
  <si>
    <t>Nguyễn Thị Minh Thư</t>
  </si>
  <si>
    <t>BẢNG ĐIỂM TỔNG KẾT KHÓA LUẬN TỐT NGHIỆP 11DHTP- 11DHDB</t>
  </si>
  <si>
    <t>Ngu Nguyễn Thiên Nhi</t>
  </si>
  <si>
    <t>11DHTP10</t>
  </si>
  <si>
    <r>
      <t xml:space="preserve">Nghiên cứu quá trình thu nhận và xác định tính chất tinh dầu tỏi </t>
    </r>
    <r>
      <rPr>
        <i/>
        <sz val="10"/>
        <color theme="1"/>
        <rFont val="Times New Roman"/>
        <family val="1"/>
      </rPr>
      <t>Allium sativum L.</t>
    </r>
  </si>
  <si>
    <t>Đinh Thị Ngọc Mai</t>
  </si>
  <si>
    <r>
      <t xml:space="preserve">Nghiên cứu quá trình vi bao và đánh giá tính chất của bột tinh dầu tỏi </t>
    </r>
    <r>
      <rPr>
        <i/>
        <sz val="10"/>
        <color theme="1"/>
        <rFont val="Times New Roman"/>
        <family val="1"/>
      </rPr>
      <t>Allium sativum L.</t>
    </r>
  </si>
  <si>
    <t>Ngô Minh Trực</t>
  </si>
  <si>
    <t>11DHTP14</t>
  </si>
  <si>
    <r>
      <t>Nghiên cứu nâng cao độ tinh sạch Anthocyanin từ gạo nếp than (</t>
    </r>
    <r>
      <rPr>
        <i/>
        <sz val="10"/>
        <color theme="1"/>
        <rFont val="Times New Roman"/>
        <family val="1"/>
      </rPr>
      <t>Oryza rufipogon</t>
    </r>
    <r>
      <rPr>
        <sz val="10"/>
        <color theme="1"/>
        <rFont val="Times New Roman"/>
        <family val="1"/>
      </rPr>
      <t>) bằng nhựa Macroporous và đánh giá hoạt tính sinh học của chiết xuất thu được</t>
    </r>
  </si>
  <si>
    <t>Hà Thị Minh Thư</t>
  </si>
  <si>
    <t>11DHTPTD</t>
  </si>
  <si>
    <t>Nghiên cứu thu nhận, hiệu chỉnh và đánh giá hoạt tính sinh học của polysaccharide từ rong Enteromorpha sp.</t>
  </si>
  <si>
    <t>Đinh Gia Hân</t>
  </si>
  <si>
    <t>11DHTP6</t>
  </si>
  <si>
    <t xml:space="preserve">Nghiên cứu ứng dụng màng chitosan kết hợp tinh dầu tỏi kiềm hãm sự phát triển, sinh trưởng và gây thối của nấm mốc </t>
  </si>
  <si>
    <t>Nguyễn Đình Phú</t>
  </si>
  <si>
    <t>Trần Thị Hồng Yến</t>
  </si>
  <si>
    <t>Nghiên cứu ứng dụng màng chitosan kết hợp tinh dầu tràm gió kiềm hãm sự phát triển, sinh trưởng và gây thối của nấm mốc.</t>
  </si>
  <si>
    <t>Hoàng Thị Hà Vy</t>
  </si>
  <si>
    <t>11DHTP11</t>
  </si>
  <si>
    <t>Nghiên cứu phát triển sản phẩm mứt cam chanh dây</t>
  </si>
  <si>
    <t>Đỗ Nguyễn Quỳnh Anh</t>
  </si>
  <si>
    <t>Phát triển sản phẩm sữa chua Hy Lạp</t>
  </si>
  <si>
    <t>Lương Ngọc Hân</t>
  </si>
  <si>
    <t>Nghiên cứu ứng dụng màng gel lô hội kết hợp tinh dầu để kìm hãm nấm mốc phát triển kéo dài thời gian bảo quản chuối</t>
  </si>
  <si>
    <t>Tổng số SV: 11</t>
  </si>
  <si>
    <t>TP.HCM, ngày 13 tháng 12 năm 2024</t>
  </si>
  <si>
    <t>Tổng số đề tài: 11</t>
  </si>
  <si>
    <t>Nguyễn Thị Tuyết Liên</t>
  </si>
  <si>
    <t>11DHTP16</t>
  </si>
  <si>
    <t>Xây dựng hệ thống quản lý an toàn thực phẩm theo ISO 22000-2018 và ISO/TS 22002-2 cho nhà hàng buffet lẩu Đài Loan Manwah (chi nhánh Go! Trường Chinh)</t>
  </si>
  <si>
    <t>NGUYỄN GIA THIÊN</t>
  </si>
  <si>
    <t>11DHDB2</t>
  </si>
  <si>
    <t>Xây dựng hệ thống quản lý an toàn thực phẩm theo ISO 22000-2018 và ISO/TS 22002-1 cho quy trình sản xuất thịt heo mát tại công ty TNHH CJ Vina Agri chi nhánh KCN Đông Nam</t>
  </si>
  <si>
    <t>Đỗ Thị Thảo Vi</t>
  </si>
  <si>
    <t>Nghiên cứu phát triển sản phẩm kẹo bổ sung dịch chiết ngải cứu</t>
  </si>
  <si>
    <t>Trần Hoài An</t>
  </si>
  <si>
    <t>11DHTP15</t>
  </si>
  <si>
    <t>Huỳnh Thị Kim Thảo</t>
  </si>
  <si>
    <t>11DHTP2</t>
  </si>
  <si>
    <t>Nghiên cứu phát triển sản phẩm nấm tẩm gia vị ăn liền</t>
  </si>
  <si>
    <t>Nguyễn Thị Thu Tâm</t>
  </si>
  <si>
    <t>11DHTP4</t>
  </si>
  <si>
    <t>Lê Thị Như Hảo</t>
  </si>
  <si>
    <t>Nghiên cứu phát triển sản phẩm trà vỏ sầu riêng</t>
  </si>
  <si>
    <t>Phí Ngọc Thảo Trâm</t>
  </si>
  <si>
    <t>Xây dựng hệ thống quản lý ATTP cho sản phẩm ăn ngay làm lạnh từ thực vật theo tiêu chuẩn BRCGS phiên bản 9</t>
  </si>
  <si>
    <t>Trần Lê Thuý An</t>
  </si>
  <si>
    <t>11DHDB3</t>
  </si>
  <si>
    <t>Hoàng Thị Ngọc Nhi</t>
  </si>
  <si>
    <t>11 DHCBTS</t>
  </si>
  <si>
    <t>Xây dựng hệ thống quản lý ATTP theo tiêu chuẩn BRC phiên bản 9.0 cho sản phẩm Cá tra fillet bỏ da đông lạnh IQF tại Công ty Nam Việt An Giang</t>
  </si>
  <si>
    <t>Long Bảo Ngọc</t>
  </si>
  <si>
    <t>Trần Thị Hoàng An</t>
  </si>
  <si>
    <t>11DHTP12</t>
  </si>
  <si>
    <t>Nghiên cứu phát triển sản phẩm kẹo bổ sung dịch chiết hoa hòe</t>
  </si>
  <si>
    <t>Nguyễn Ngọc Sang</t>
  </si>
  <si>
    <t>11DHTP8</t>
  </si>
  <si>
    <t>Đào Quang Thành</t>
  </si>
  <si>
    <t>11DHTP13</t>
  </si>
  <si>
    <t>Nghiên cứu và đề xuất quy trình sấy bọt xốp (foam-mat drying) thu nhận sản phẩm bột giàu anthocyanin từ khoai lang tím</t>
  </si>
  <si>
    <t>Ngô Nguyễn Anh Thư</t>
  </si>
  <si>
    <t>11DHCBTS</t>
  </si>
  <si>
    <t>Nghiên cứu phát triển sản phẩm Cá tra sốt chanh dây đóng hộp</t>
  </si>
  <si>
    <t>HuỳnhThị Thu Ngân</t>
  </si>
  <si>
    <t>Nguyễn Thụy Hạ Phương</t>
  </si>
  <si>
    <t>Phát triển sản phẩm tăng cường hàm lượng protein có bổ sung tào spirulina</t>
  </si>
  <si>
    <t>Trần Kim Ngân</t>
  </si>
  <si>
    <t>Phát triển sản phẩm thanh năng lượng (energy bar) bổ sung tảo Spirulina và hạt thanh long</t>
  </si>
  <si>
    <t>Phạm Thị Thu Hằng</t>
  </si>
  <si>
    <t>11DHTP9</t>
  </si>
  <si>
    <t>Nghiên cứu sản xuất bánh mì có bổ sung đậu gà</t>
  </si>
  <si>
    <t>Võ Thị Ngọc Anh</t>
  </si>
  <si>
    <t>Nghiên cứu sản xuất thanh năng lượng đậu gà</t>
  </si>
  <si>
    <t>Điểm thưởng</t>
  </si>
  <si>
    <t>Tổng số SV: 20</t>
  </si>
  <si>
    <t>Hội đồng: 4</t>
  </si>
  <si>
    <t>Nguyễn Duy Tân</t>
  </si>
  <si>
    <t>11DHTP7</t>
  </si>
  <si>
    <t>Nghiên cứu ảnh hưởng chất lượng nguyên liệu đến đặc tính cấu trúc của surimi từ cá Mối thường (Saurida undosquamis)</t>
  </si>
  <si>
    <t>Trần Quan Thục Anh</t>
  </si>
  <si>
    <t>Nguyễn Bá Thiện</t>
  </si>
  <si>
    <t xml:space="preserve">Nghiên cứu quy trình công nghệ sản xuất bia dứa </t>
  </si>
  <si>
    <t>Trương Thị Kim Thảo</t>
  </si>
  <si>
    <t>Trương Đức Quy</t>
  </si>
  <si>
    <t>Nghiên cứu quá trình thủy phân bột sắn dây bằng enzyme amylase tạo nước giải khát</t>
  </si>
  <si>
    <t>Nguyễn Thị Vân Anh</t>
  </si>
  <si>
    <t>Lê Quốc Huy</t>
  </si>
  <si>
    <t>Nghiên cứu các phương pháp trích ly dầu từ hạt Mắc ca (macadamina)</t>
  </si>
  <si>
    <t>Hồ Quế Chi</t>
  </si>
  <si>
    <t>Trần Thị Quỳnh Giang</t>
  </si>
  <si>
    <t>Nguyễn Thị Hồng Nhung</t>
  </si>
  <si>
    <t>11DHTP1</t>
  </si>
  <si>
    <t>Đánh giá rủi ro nhiễm Campylobacter spp. trên sản phẩm thịt gà tại một vài chợ truyền thống ở phố Hồ Chí Minh, Việt Nam</t>
  </si>
  <si>
    <t>Nguyễn Thanh Hoa</t>
  </si>
  <si>
    <t xml:space="preserve">Khảo sát hoạt tính kháng Campylobacter coli và Campylobacter jejuni của tinh dầu tỏi (Allium sativum) và ứng dụng trong bảo quản thịt gà </t>
  </si>
  <si>
    <t>Bùi Phương Thảo</t>
  </si>
  <si>
    <t>Phát triển sản phẩm bột dinh dưỡng dành cho người giảm cân từ gạo lứt, hạt sen và bã macca</t>
  </si>
  <si>
    <t xml:space="preserve">Huỳnh Thị Tuyết Nhi
</t>
  </si>
  <si>
    <t>Dương Thị Thu Hương</t>
  </si>
  <si>
    <t>Nghiên cứu phát triển sản phẩm nước mật ong hương vị chanh dây</t>
  </si>
  <si>
    <t>Nguyễn Phương Thảo Vy</t>
  </si>
  <si>
    <t>Nguyễn Phương Quyên</t>
  </si>
  <si>
    <t>Nghiên cứu phát triển sản phẩm sản phẩm nước mật ong hương vị gừng, tắc</t>
  </si>
  <si>
    <t>Từ Phương Hồng</t>
  </si>
  <si>
    <t>Nguyễn Ngọc Lan Hương</t>
  </si>
  <si>
    <t>11DHTP3</t>
  </si>
  <si>
    <t>Nghiên cứu ảnh hưởng của một số nguyên liệu đến đặc tính cảm quan của bánh bông lan</t>
  </si>
  <si>
    <t>Nguyễn Hoàng Huy</t>
  </si>
  <si>
    <t>Phát triển sản phẩm bột nêm canh tôm từ đầu tôm</t>
  </si>
  <si>
    <t>Võ Minh Anh</t>
  </si>
  <si>
    <t>Phát triển sản phẩm bánh bông lan Whey protein concentrate tăng cường hàm lượng protein</t>
  </si>
  <si>
    <t>Nghiên cứu phát triển và ứng dụng công nghệ sấy chân không nhằm sản xuất bột hòa tan từ thịt quả thanh long ruột đỏ</t>
  </si>
  <si>
    <t>Phát triển sản phẩm lạp xưởng làm từ thực vật</t>
  </si>
  <si>
    <t>Phát triển sản phẩm Mango Mayonaise</t>
  </si>
  <si>
    <t>Nghiên cứu quy trình sản xuất và đánh giá một số đặc tính của bột lá tía tô (Perilla frutescens (L.) Britton) bằng phương pháp sấy đối lưu</t>
  </si>
  <si>
    <t>Nghiên cứu quy trình sản xuất nui gạo ăn liền</t>
  </si>
  <si>
    <t>Nghiên cứu quá trình trích ly Polysaccharide trong nấm Vân chi  và định hướng sản phẩm trà hoà tan dịch nấm Vân chi.</t>
  </si>
  <si>
    <t>Nghiên cứu khảo sát các phương pháp bảo quản dầu maccadamia ở điều kiện trích ly siêu tới hạn</t>
  </si>
  <si>
    <t>Nghiên cứu khảo sát đánh giá sự ảnh hưởng của điều kiện trích ly siêu tới hạn đến chất lượng của dầu mắc ca (macadamia)</t>
  </si>
  <si>
    <t>Ảnh hưởng thông số xử lý dịch hóa đế nấm Đông trùng Hạ thảo bằng phương pháp enzyme và ứng dụng phát triển sản phẩm</t>
  </si>
  <si>
    <t xml:space="preserve">Ảnh hưởng thông số quá trình trích ly hoạt chất từ vỏ cà phê cascara và ứng dụng phát triển sản phẩm </t>
  </si>
  <si>
    <t>Nghiên cứu quy trình sấy bọt xốp (foam mat drying) sản xuất bột quả na và định hướng vào sản phẩm trà hoà tan từ bột quả na thu được</t>
  </si>
  <si>
    <t>Nghiên cứu quy trình sấy chân không sản xuất bột quả na và định hướng vào sản phẩm trà hoà tan từ bột quả na thu được</t>
  </si>
  <si>
    <t>Nghiên cứu đánh giá các đặc tính của chất xơ từ vỏ thanh long được thu nhận bằng các phương pháp trích ly khác nhau và ứng dụng thay thế chất béo trong sản phẩm thịt</t>
  </si>
  <si>
    <t>Nghiên cứu quy trình trích ly chất xơ từ vỏ thanh long bằng các phương pháp trích ly khác nhau và ứng dụng thay thế chất béo trong sản phẩm thịt</t>
  </si>
  <si>
    <t>Khảo sát phương pháp thu nhận bột chuối xanh Musa acuminata Cavendish giảm chất kháng dinh dưỡng</t>
  </si>
  <si>
    <t>Khảo sát tác động của siêu âm tới quá trình trích ly các hợp chất có hoạt tính sinh học từ mô sẹo xạ đen</t>
  </si>
  <si>
    <t>- Bài báo đăng trên tạp chí Nông nghiệp và Phát triển nông thôn (Giấy xác nhận ngày 4/7/2024)
- Giải Nhất cuộc thi Sinh viên Công Thương với ý tưởng khởi nghiệp năm 2023
- Giải Nhì cuộc thi Sinh viên Nghiên cứu khoa học NH 23-24 cấp Trường
- Giải Nhì cuộc thi Sinh viên Nghiên cứu khoa học NH 23-24 cấp Khoa</t>
  </si>
  <si>
    <t>- Tham gia cuộc thi Công nghệ chế biến sau thu hoạch năm 2024
- Báo cáo Poster tại Hội thảo khoa học quốc gia "Nông nghiệp bền vững vì an ninh lương thực và an toàn thực phẩm" từ ngày 9-10/10/2024 tại ĐH Nguyễn Tất Thành
- Tham gia hội thảo khoa học cấp khoa NH 23-24
- Giải khuyến khích cuộc thi Sinh viên Công Thương với ý tưởng khởi nghiệp năm 2023</t>
  </si>
  <si>
    <t>Tham gia Hội thảo khoa học cấp Khoa CNTP NH 23-24</t>
  </si>
  <si>
    <t>- Tham gia cuộc thi Công nghệ chế biến sau thu hoạch năm 2024
- Báo cáo Oral tại Hội thảo khoa học quốc gia "Nông nghiệp bền vững vì an ninh lương thực và an toàn thực phẩm" từ ngày 9-10/10/2024 tại ĐH Nguyễn Tất Thành</t>
  </si>
  <si>
    <t>Tham gia cuộc thi "Sinh viên vưới ý tưởng khởi nghiệp sáng tạo năm 2023" do trường ĐH Nguyễn Tất Thành tổ chức</t>
  </si>
  <si>
    <t>Hội đồng: 5</t>
  </si>
  <si>
    <t>Bùi Công Danh</t>
  </si>
  <si>
    <t>Phát triển sản phẩm chạo tôm chay từ nấm đùi gà</t>
  </si>
  <si>
    <t>Lương Thị Mỹ Tiên</t>
  </si>
  <si>
    <t>Lê Cẩm Quỳnh Anh</t>
  </si>
  <si>
    <t>Phát triển sản phẩm cà phê hòa tan có bổ sung bột từ bã macca</t>
  </si>
  <si>
    <t>Trần Đỗ Mai Phương</t>
  </si>
  <si>
    <t>Trương Thuỵ Kiều Oanh</t>
  </si>
  <si>
    <t>Phạm Trần Khánh Vy</t>
  </si>
  <si>
    <t>Nghiên cứu quy trình sản xuất bột cam bằng phương pháp sấy bọt xốp</t>
  </si>
  <si>
    <t>Phan Thị Thúy Vi</t>
  </si>
  <si>
    <t>11DHDB1</t>
  </si>
  <si>
    <t>Nghiên cứu quy trình  sản xuất sản phẩm bột chanh dây</t>
  </si>
  <si>
    <t>TẠ XUÂN MINH TRIẾT</t>
  </si>
  <si>
    <t>Lê Hữu Kha</t>
  </si>
  <si>
    <t>Nghiên cứu qui trình sản xuất sản phẩm bột xoài</t>
  </si>
  <si>
    <t>Đặng Minh Thiện</t>
  </si>
  <si>
    <t>Nghiên cứu quy trình sản xuất sản phẩm bột sapochê</t>
  </si>
  <si>
    <t>Lê Thị Thanh Nhàn</t>
  </si>
  <si>
    <t>Nghiên cứu quy trình sản xuất sản phẩm bột dứa</t>
  </si>
  <si>
    <t>Trương Duy Tính</t>
  </si>
  <si>
    <t xml:space="preserve">Nguyễn Thị Phương Dung
</t>
  </si>
  <si>
    <t>Nghiên cứu quy trình công nghệ sản xuất hạt đác ngâm đường.-Nghiên cứu phát triển concept</t>
  </si>
  <si>
    <t>Nghiên cứu quy trình công nghệ sản xuất hạt đác rim vị trái cây-Xây dựng quy trình công nghệ.</t>
  </si>
  <si>
    <t>Hứa Chí Cường</t>
  </si>
  <si>
    <t>Nghiên cứu quy trình công nghệ sản xuất hạt đác ngâm đường.-Xây dựng quy trình công nghệ.</t>
  </si>
  <si>
    <t>Phạm Xuân Thức</t>
  </si>
  <si>
    <r>
      <t>Nghiên cứu khảo sát ảnh hưởng của các điều kiện trích ly đến hàm lượng flavonoid từ rau má (</t>
    </r>
    <r>
      <rPr>
        <i/>
        <sz val="12"/>
        <color theme="1"/>
        <rFont val="Times New Roman"/>
        <family val="1"/>
      </rPr>
      <t>Centella asiatica</t>
    </r>
    <r>
      <rPr>
        <sz val="12"/>
        <color theme="1"/>
        <rFont val="Times New Roman"/>
        <family val="1"/>
      </rPr>
      <t>)</t>
    </r>
  </si>
  <si>
    <t>Lê Thị Hồng Nhiên</t>
  </si>
  <si>
    <t>Trần Nguyễn Trúc Ngân</t>
  </si>
  <si>
    <r>
      <t>Nghiên cứu phát triển sản phẩm bột rau má (</t>
    </r>
    <r>
      <rPr>
        <i/>
        <sz val="12"/>
        <color theme="1"/>
        <rFont val="Times New Roman"/>
        <family val="1"/>
      </rPr>
      <t>Centella asiatica</t>
    </r>
    <r>
      <rPr>
        <sz val="12"/>
        <color theme="1"/>
        <rFont val="Times New Roman"/>
        <family val="1"/>
      </rPr>
      <t>) bằng phương pháp sấy bọt xốp</t>
    </r>
  </si>
  <si>
    <t>Đào Thị Thủy Tiên</t>
  </si>
  <si>
    <t>Tổng số SV: 21</t>
  </si>
  <si>
    <t>Tổng số đề tài:</t>
  </si>
  <si>
    <t>Ghi chú</t>
  </si>
  <si>
    <t>Bài báo đăng hội 
thảo KH khoa --&gt; Cộng 0.4</t>
  </si>
  <si>
    <t>1. 1 chứng nhận SV NCKH cấp trường 2023- 2024 --&gt; Cộng 0.1
2. 1 chứng nhận SV vào VCK NCKH cấp khoa
--&gt; Không trong danh mục cộng điểm
3. 1 chứng nhận tham gia hội thảo KH khoa
--&gt; Không trong danh mục cộng điểm
4. 1 chứng nhận bài báo được yêu thích nhất Hội thảo KH khoa --&gt; Không trong danh mục cộng điểm
5. 1 bài báo Tạp chí Khoa học Công nghệ và Thực phẩm --&gt; Cộng 0.75</t>
  </si>
  <si>
    <t>2 chứng nhận
1 bài báo Tạp chí Công thương--&gt; Cộng 0.5
1 chấp nhận đăng trên tạp chí Tạp chí Khoa học Công nghệ và Thực phẩm--&gt; Cộng 0.75</t>
  </si>
  <si>
    <t>1 chứng nhận tham gia 
hội thảo KH "An toàn LTTP lần 8 2024"
--&gt;Không có trong danh mục cộng điểm</t>
  </si>
  <si>
    <t>Lê Nguyễn Đoan Duy</t>
  </si>
  <si>
    <t>Trưởng Khoa</t>
  </si>
  <si>
    <t>Chủ tịch hội đồng</t>
  </si>
  <si>
    <t>Ủy viên hội đồng</t>
  </si>
  <si>
    <t>Thư ký hội đồng</t>
  </si>
  <si>
    <t>Nguyễn Văn Anh</t>
  </si>
  <si>
    <t>Nguyễn Thị Thu Huyền</t>
  </si>
  <si>
    <t>Nguyễn Công Bỉnh</t>
  </si>
  <si>
    <t>Nguyễn Hoàng Anh</t>
  </si>
  <si>
    <t>Phan Thị Kim Liên</t>
  </si>
  <si>
    <t>Lê Thị Thúy Hằng</t>
  </si>
  <si>
    <t>Đinh Hữu Đông</t>
  </si>
  <si>
    <t>Liêu Mỹ Đông</t>
  </si>
  <si>
    <t>Nguyễn Đình Thị Như Nguyện</t>
  </si>
  <si>
    <t>Đinh Thị Hải Thuận</t>
  </si>
  <si>
    <t>Nguyễn Thị Ngọc Thúy</t>
  </si>
  <si>
    <t>\</t>
  </si>
  <si>
    <t>Huỳnh Thị Lê Dung</t>
  </si>
  <si>
    <t>Hoàng Thị Ngọc Nhơn</t>
  </si>
  <si>
    <t>Lê Doãn Dũng</t>
  </si>
  <si>
    <t xml:space="preserve">- Giải Ba cuộc thi FID 5 </t>
  </si>
  <si>
    <t>Dự án chuyển giao công nghệ</t>
  </si>
  <si>
    <t>Đặng Nhã Phương</t>
  </si>
  <si>
    <t>Phan Hoàng Yến</t>
  </si>
  <si>
    <t>Nguyễn Hữu  Nhân</t>
  </si>
  <si>
    <t>Châu Thị Cẩm Nguyên</t>
  </si>
  <si>
    <t>Vương Thị  Lệ</t>
  </si>
  <si>
    <t>Nguyễn Thanh  Trúc</t>
  </si>
  <si>
    <t>CAO THỊ NHƯ  Ý</t>
  </si>
  <si>
    <t>Kiều Văn  Tài</t>
  </si>
  <si>
    <t>Trần Lê Như  Huỳnh</t>
  </si>
  <si>
    <t>Lê Nguyễn Trâm Anh</t>
  </si>
  <si>
    <t>Nguyễn Ngọc Kiều  Anh</t>
  </si>
  <si>
    <t>Nguyễn Tấn Phát</t>
  </si>
  <si>
    <t>Lê Thy Thùy   Ngân</t>
  </si>
  <si>
    <t>Tống Quang  Lộc</t>
  </si>
  <si>
    <t>Đinh Ngọc  Quốc</t>
  </si>
  <si>
    <t>Võ Thị Hương  Tràm</t>
  </si>
  <si>
    <t>Thông Hưng Long</t>
  </si>
  <si>
    <t>Huỳnh Tuấn  Tài</t>
  </si>
  <si>
    <t>Huỳnh Lâm My</t>
  </si>
  <si>
    <t>Huỳnh Thảo Vy</t>
  </si>
  <si>
    <t>Nguyễn Tấn  Huỳnh</t>
  </si>
  <si>
    <t>11DHTP5</t>
  </si>
  <si>
    <t>11DHTPTD_CN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</si>
</sst>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_-* #,##0.00_-;\-* #,##0.00_-;_-* &quot;-&quot;??_-;_-@_-"/>
  </numFmts>
  <fonts count="37">
    <font>
      <sz val="11"/>
      <color theme="1"/>
      <name val="Calibri"/>
      <family val="2"/>
      <charset val="163"/>
      <scheme val="minor"/>
    </font>
    <font>
      <b/>
      <sz val="14"/>
      <name val="Times New Roman"/>
      <family val="1"/>
    </font>
    <font>
      <b/>
      <sz val="10"/>
      <name val="Arial"/>
      <family val="2"/>
    </font>
    <font>
      <b/>
      <sz val="12"/>
      <name val="Times New Roman"/>
      <family val="1"/>
    </font>
    <font>
      <sz val="12"/>
      <name val="Times New Roman"/>
      <family val="1"/>
    </font>
    <font>
      <sz val="12"/>
      <color theme="1"/>
      <name val="Times New Roman"/>
      <family val="1"/>
    </font>
    <font>
      <sz val="11"/>
      <color theme="1"/>
      <name val="Times New Roman"/>
      <family val="1"/>
    </font>
    <font>
      <sz val="12"/>
      <color indexed="8"/>
      <name val="Times New Roman"/>
      <family val="1"/>
    </font>
    <font>
      <sz val="10"/>
      <name val="Times New Roman"/>
      <family val="1"/>
    </font>
    <font>
      <sz val="13"/>
      <name val="Times New Roman"/>
      <family val="1"/>
    </font>
    <font>
      <b/>
      <sz val="13"/>
      <name val="Times New Roman"/>
      <family val="1"/>
    </font>
    <font>
      <i/>
      <sz val="10"/>
      <name val="Arial"/>
      <family val="2"/>
    </font>
    <font>
      <b/>
      <i/>
      <sz val="10"/>
      <name val="Arial"/>
      <family val="2"/>
    </font>
    <font>
      <sz val="11"/>
      <name val="Times New Roman"/>
      <family val="1"/>
    </font>
    <font>
      <sz val="11"/>
      <color theme="1"/>
      <name val="Calibri"/>
      <family val="2"/>
      <scheme val="minor"/>
    </font>
    <font>
      <sz val="10"/>
      <color rgb="FF000000"/>
      <name val="Arial"/>
      <family val="2"/>
    </font>
    <font>
      <sz val="10"/>
      <name val="Arial"/>
      <family val="2"/>
      <charset val="163"/>
    </font>
    <font>
      <sz val="10"/>
      <color rgb="FF000000"/>
      <name val="Calibri"/>
      <family val="2"/>
      <scheme val="minor"/>
    </font>
    <font>
      <sz val="10"/>
      <color theme="1"/>
      <name val="Times New Roman"/>
      <family val="1"/>
    </font>
    <font>
      <i/>
      <sz val="10"/>
      <color theme="1"/>
      <name val="Times New Roman"/>
      <family val="1"/>
    </font>
    <font>
      <sz val="12"/>
      <name val="Times New Roman"/>
      <family val="1"/>
      <charset val="163"/>
    </font>
    <font>
      <sz val="12"/>
      <color theme="1" tint="4.9989318521683403E-2"/>
      <name val="Times New Roman"/>
      <family val="1"/>
    </font>
    <font>
      <i/>
      <sz val="12"/>
      <color theme="1"/>
      <name val="Times New Roman"/>
      <family val="1"/>
    </font>
    <font>
      <sz val="11"/>
      <name val="Calibri"/>
      <family val="2"/>
      <charset val="163"/>
      <scheme val="minor"/>
    </font>
    <font>
      <b/>
      <sz val="11"/>
      <color theme="1"/>
      <name val="Calibri"/>
      <family val="2"/>
      <charset val="163"/>
      <scheme val="minor"/>
    </font>
    <font>
      <sz val="10"/>
      <name val="Arial"/>
      <family val="2"/>
    </font>
    <font>
      <sz val="11"/>
      <color theme="1"/>
      <name val="Calibri"/>
      <family val="2"/>
      <charset val="163"/>
      <scheme val="minor"/>
    </font>
    <font>
      <b/>
      <sz val="11"/>
      <color theme="1"/>
      <name val="Times New Roman"/>
      <family val="1"/>
    </font>
    <font>
      <b/>
      <sz val="12"/>
      <color theme="1"/>
      <name val="Times New Roman"/>
      <family val="1"/>
    </font>
    <font>
      <sz val="11"/>
      <color indexed="8"/>
      <name val="Calibri"/>
      <family val="2"/>
    </font>
    <font>
      <sz val="11"/>
      <name val="Calibri"/>
      <family val="2"/>
      <charset val="163"/>
    </font>
    <font>
      <b/>
      <sz val="12"/>
      <color rgb="FF000000"/>
      <name val="Times New Roman"/>
      <family val="1"/>
    </font>
    <font>
      <sz val="12"/>
      <color theme="1"/>
      <name val="Calibri"/>
      <family val="2"/>
      <charset val="163"/>
      <scheme val="minor"/>
    </font>
    <font>
      <b/>
      <sz val="12"/>
      <color theme="1"/>
      <name val="Times  New Roman"/>
      <charset val="163"/>
    </font>
    <font>
      <b/>
      <sz val="12"/>
      <name val="Times  New Roman"/>
      <charset val="163"/>
    </font>
    <font>
      <b/>
      <sz val="12"/>
      <color theme="1"/>
      <name val="Calibri"/>
      <family val="2"/>
      <charset val="163"/>
      <scheme val="minor"/>
    </font>
    <font>
      <sz val="12"/>
      <color rgb="FFFF0000"/>
      <name val="Times New Roman"/>
      <family val="1"/>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6" tint="0.79998168889431442"/>
        <bgColor indexed="64"/>
      </patternFill>
    </fill>
    <fill>
      <patternFill patternType="solid">
        <fgColor indexed="31"/>
      </patternFill>
    </fill>
    <fill>
      <patternFill patternType="solid">
        <fgColor rgb="FFFFFF0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s>
  <cellStyleXfs count="16">
    <xf numFmtId="0" fontId="0" fillId="0" borderId="0"/>
    <xf numFmtId="0" fontId="14" fillId="0" borderId="0"/>
    <xf numFmtId="0" fontId="15" fillId="0" borderId="0"/>
    <xf numFmtId="0" fontId="16" fillId="0" borderId="0"/>
    <xf numFmtId="0" fontId="17" fillId="0" borderId="0"/>
    <xf numFmtId="0" fontId="26" fillId="0" borderId="0"/>
    <xf numFmtId="0" fontId="25" fillId="0" borderId="0"/>
    <xf numFmtId="0" fontId="25" fillId="0" borderId="0"/>
    <xf numFmtId="0" fontId="25" fillId="0" borderId="0"/>
    <xf numFmtId="0" fontId="25" fillId="0" borderId="0"/>
    <xf numFmtId="0" fontId="16" fillId="0" borderId="0"/>
    <xf numFmtId="0" fontId="14" fillId="0" borderId="0"/>
    <xf numFmtId="0" fontId="29" fillId="5" borderId="0" applyNumberFormat="0" applyBorder="0" applyAlignment="0" applyProtection="0"/>
    <xf numFmtId="0" fontId="30" fillId="0" borderId="0">
      <alignment vertical="center"/>
    </xf>
    <xf numFmtId="0" fontId="30" fillId="0" borderId="0">
      <alignment vertical="center"/>
    </xf>
    <xf numFmtId="166" fontId="25" fillId="0" borderId="0" applyFont="0" applyFill="0" applyBorder="0" applyAlignment="0" applyProtection="0"/>
  </cellStyleXfs>
  <cellXfs count="195">
    <xf numFmtId="0" fontId="0" fillId="0" borderId="0" xfId="0"/>
    <xf numFmtId="0" fontId="0" fillId="0" borderId="0" xfId="0" applyBorder="1"/>
    <xf numFmtId="0" fontId="0" fillId="0" borderId="0" xfId="0" applyAlignment="1">
      <alignment horizontal="center" wrapText="1"/>
    </xf>
    <xf numFmtId="164" fontId="2" fillId="0" borderId="0" xfId="0" applyNumberFormat="1" applyFont="1"/>
    <xf numFmtId="0" fontId="4" fillId="0" borderId="0" xfId="0" applyFont="1"/>
    <xf numFmtId="164" fontId="3" fillId="0" borderId="3" xfId="0" applyNumberFormat="1" applyFont="1" applyBorder="1" applyAlignment="1">
      <alignment horizontal="center" vertical="center" wrapText="1"/>
    </xf>
    <xf numFmtId="0" fontId="5" fillId="0" borderId="1" xfId="0" applyFont="1" applyBorder="1" applyAlignment="1">
      <alignment horizontal="center" vertical="center"/>
    </xf>
    <xf numFmtId="164" fontId="4" fillId="0" borderId="1" xfId="0" applyNumberFormat="1" applyFont="1" applyBorder="1" applyAlignment="1">
      <alignment horizontal="center" vertical="center" wrapText="1"/>
    </xf>
    <xf numFmtId="0" fontId="4" fillId="0" borderId="0" xfId="0" applyFont="1" applyFill="1" applyAlignment="1">
      <alignment vertical="center" wrapText="1"/>
    </xf>
    <xf numFmtId="0" fontId="5" fillId="2" borderId="1" xfId="0" applyFont="1" applyFill="1" applyBorder="1" applyAlignment="1">
      <alignment horizontal="center" vertical="center"/>
    </xf>
    <xf numFmtId="0" fontId="4" fillId="2" borderId="0" xfId="0" applyFont="1" applyFill="1" applyAlignment="1">
      <alignment vertical="center" wrapText="1"/>
    </xf>
    <xf numFmtId="0" fontId="5" fillId="0" borderId="0" xfId="0" applyFont="1" applyFill="1" applyBorder="1" applyAlignment="1">
      <alignment horizontal="center" vertical="center"/>
    </xf>
    <xf numFmtId="0" fontId="7" fillId="3" borderId="0" xfId="0" applyFont="1" applyFill="1" applyBorder="1" applyAlignment="1">
      <alignment horizontal="left" vertical="center"/>
    </xf>
    <xf numFmtId="0" fontId="7" fillId="3" borderId="0" xfId="0" applyFont="1" applyFill="1" applyBorder="1" applyAlignment="1">
      <alignment horizontal="center" vertical="center"/>
    </xf>
    <xf numFmtId="0" fontId="7" fillId="3" borderId="0" xfId="0" applyFont="1" applyFill="1" applyBorder="1" applyAlignment="1">
      <alignment horizontal="left" vertical="center" wrapText="1"/>
    </xf>
    <xf numFmtId="0" fontId="3" fillId="0" borderId="0" xfId="0" applyFont="1" applyFill="1" applyBorder="1"/>
    <xf numFmtId="0" fontId="8" fillId="2" borderId="0" xfId="0" applyFont="1" applyFill="1" applyBorder="1" applyAlignment="1">
      <alignment horizontal="left" vertical="center"/>
    </xf>
    <xf numFmtId="0" fontId="8" fillId="2" borderId="0" xfId="0" applyFont="1" applyFill="1" applyBorder="1" applyAlignment="1">
      <alignment horizontal="center" vertical="center"/>
    </xf>
    <xf numFmtId="0" fontId="8" fillId="2" borderId="0" xfId="0" applyFont="1" applyFill="1" applyBorder="1" applyAlignment="1">
      <alignment horizontal="left" vertical="center" wrapText="1"/>
    </xf>
    <xf numFmtId="0" fontId="9" fillId="0" borderId="0" xfId="0" applyFont="1" applyAlignment="1">
      <alignment horizontal="left" wrapText="1"/>
    </xf>
    <xf numFmtId="0" fontId="9" fillId="0" borderId="0" xfId="0" applyFont="1" applyAlignment="1">
      <alignment vertical="center"/>
    </xf>
    <xf numFmtId="0" fontId="0" fillId="0" borderId="0" xfId="0" applyAlignment="1">
      <alignment horizontal="left" wrapText="1"/>
    </xf>
    <xf numFmtId="0" fontId="10" fillId="0" borderId="0" xfId="0" applyFont="1" applyBorder="1" applyAlignment="1">
      <alignment horizontal="center" vertical="center"/>
    </xf>
    <xf numFmtId="0" fontId="10" fillId="0" borderId="0" xfId="0" applyFont="1" applyAlignment="1">
      <alignment horizontal="left" vertical="center" wrapText="1"/>
    </xf>
    <xf numFmtId="0" fontId="10" fillId="0" borderId="0" xfId="0" applyFont="1" applyAlignment="1">
      <alignment horizontal="center" vertical="center"/>
    </xf>
    <xf numFmtId="0" fontId="10" fillId="0" borderId="0" xfId="0" applyFont="1" applyAlignment="1">
      <alignment vertical="center"/>
    </xf>
    <xf numFmtId="164" fontId="2" fillId="0" borderId="0" xfId="0" applyNumberFormat="1" applyFont="1" applyAlignment="1">
      <alignment vertical="center"/>
    </xf>
    <xf numFmtId="0" fontId="11" fillId="0" borderId="0" xfId="0" applyFont="1" applyBorder="1" applyAlignment="1">
      <alignment horizontal="left" wrapText="1"/>
    </xf>
    <xf numFmtId="164" fontId="12" fillId="0" borderId="0" xfId="0" applyNumberFormat="1" applyFont="1"/>
    <xf numFmtId="0" fontId="11" fillId="0" borderId="0" xfId="0" applyFont="1"/>
    <xf numFmtId="0" fontId="4" fillId="0" borderId="1" xfId="0" applyFont="1" applyFill="1" applyBorder="1" applyAlignment="1">
      <alignment vertical="center" wrapText="1"/>
    </xf>
    <xf numFmtId="0" fontId="8" fillId="2" borderId="0" xfId="0" applyFont="1" applyFill="1" applyBorder="1" applyAlignment="1">
      <alignment vertical="center" wrapText="1"/>
    </xf>
    <xf numFmtId="164" fontId="2" fillId="0" borderId="0" xfId="0" applyNumberFormat="1" applyFont="1" applyFill="1"/>
    <xf numFmtId="164" fontId="2" fillId="0" borderId="0" xfId="0" applyNumberFormat="1" applyFont="1" applyFill="1" applyAlignment="1">
      <alignment vertical="center"/>
    </xf>
    <xf numFmtId="0" fontId="13" fillId="0" borderId="0" xfId="0" applyFont="1"/>
    <xf numFmtId="164" fontId="2" fillId="2" borderId="0" xfId="0" applyNumberFormat="1" applyFont="1" applyFill="1"/>
    <xf numFmtId="0" fontId="4" fillId="2" borderId="0" xfId="0" applyFont="1" applyFill="1"/>
    <xf numFmtId="164" fontId="2" fillId="4" borderId="0" xfId="0" applyNumberFormat="1" applyFont="1" applyFill="1"/>
    <xf numFmtId="0" fontId="4" fillId="0" borderId="0" xfId="0" applyFont="1" applyFill="1" applyBorder="1" applyAlignment="1">
      <alignment vertical="center" wrapText="1"/>
    </xf>
    <xf numFmtId="164" fontId="4" fillId="0" borderId="0" xfId="0" applyNumberFormat="1" applyFont="1" applyBorder="1" applyAlignment="1">
      <alignment horizontal="center" vertical="center" wrapText="1"/>
    </xf>
    <xf numFmtId="0" fontId="10" fillId="0" borderId="0" xfId="0" applyFont="1" applyBorder="1" applyAlignment="1">
      <alignment horizontal="center" vertical="center"/>
    </xf>
    <xf numFmtId="0" fontId="10" fillId="0" borderId="0" xfId="0" applyFont="1" applyAlignment="1">
      <alignment horizontal="center" vertical="center"/>
    </xf>
    <xf numFmtId="0" fontId="11" fillId="0" borderId="0" xfId="0" applyFont="1" applyBorder="1" applyAlignment="1">
      <alignment horizontal="center"/>
    </xf>
    <xf numFmtId="0" fontId="9" fillId="0" borderId="0" xfId="0" applyFont="1" applyAlignment="1">
      <alignment horizontal="center" vertical="center"/>
    </xf>
    <xf numFmtId="164" fontId="3" fillId="0" borderId="3" xfId="0" applyNumberFormat="1" applyFont="1" applyBorder="1" applyAlignment="1">
      <alignment horizontal="center" vertical="center" wrapText="1"/>
    </xf>
    <xf numFmtId="0" fontId="18" fillId="0" borderId="1" xfId="4" applyFont="1" applyBorder="1" applyAlignment="1">
      <alignment horizontal="left" vertical="center" wrapText="1"/>
    </xf>
    <xf numFmtId="1" fontId="18" fillId="0" borderId="1" xfId="4" applyNumberFormat="1" applyFont="1" applyBorder="1" applyAlignment="1">
      <alignment horizontal="center" vertical="center" wrapText="1"/>
    </xf>
    <xf numFmtId="0" fontId="18" fillId="0" borderId="1" xfId="4" applyFont="1" applyBorder="1" applyAlignment="1">
      <alignment horizontal="center" vertical="center" wrapText="1"/>
    </xf>
    <xf numFmtId="0" fontId="18" fillId="0" borderId="1" xfId="0" applyFont="1" applyBorder="1" applyAlignment="1">
      <alignment horizontal="left" vertical="center" wrapText="1"/>
    </xf>
    <xf numFmtId="1" fontId="18" fillId="0" borderId="1" xfId="0" applyNumberFormat="1" applyFont="1" applyBorder="1" applyAlignment="1">
      <alignment horizontal="center" vertical="center" wrapText="1"/>
    </xf>
    <xf numFmtId="0" fontId="18" fillId="0" borderId="1" xfId="0" applyFont="1" applyBorder="1" applyAlignment="1">
      <alignment horizontal="center" vertical="center" wrapText="1"/>
    </xf>
    <xf numFmtId="165" fontId="13" fillId="0" borderId="1" xfId="0" applyNumberFormat="1" applyFont="1" applyBorder="1" applyAlignment="1">
      <alignment horizontal="center" vertical="center"/>
    </xf>
    <xf numFmtId="0" fontId="5" fillId="0" borderId="0" xfId="0" applyFont="1" applyBorder="1" applyAlignment="1">
      <alignment horizontal="center" vertical="center"/>
    </xf>
    <xf numFmtId="0" fontId="18" fillId="0" borderId="0" xfId="0" applyFont="1" applyBorder="1" applyAlignment="1">
      <alignment horizontal="left" vertical="center" wrapText="1"/>
    </xf>
    <xf numFmtId="1" fontId="18" fillId="0" borderId="0" xfId="0" applyNumberFormat="1" applyFont="1" applyBorder="1" applyAlignment="1">
      <alignment horizontal="center" vertical="center" wrapText="1"/>
    </xf>
    <xf numFmtId="0" fontId="18" fillId="0" borderId="0" xfId="0" applyFont="1" applyBorder="1" applyAlignment="1">
      <alignment horizontal="center" vertical="center" wrapText="1"/>
    </xf>
    <xf numFmtId="0" fontId="18" fillId="0" borderId="0" xfId="4" applyFont="1" applyBorder="1" applyAlignment="1">
      <alignment horizontal="left" vertical="center" wrapText="1"/>
    </xf>
    <xf numFmtId="0" fontId="13" fillId="0" borderId="0" xfId="0" applyFont="1" applyBorder="1" applyAlignment="1">
      <alignment horizontal="center" vertical="center"/>
    </xf>
    <xf numFmtId="0" fontId="13" fillId="0" borderId="0" xfId="0" applyFont="1" applyBorder="1" applyAlignment="1">
      <alignment horizontal="center" vertical="center" wrapText="1"/>
    </xf>
    <xf numFmtId="165" fontId="13" fillId="0" borderId="0" xfId="0" applyNumberFormat="1" applyFont="1" applyBorder="1" applyAlignment="1">
      <alignment horizontal="center" vertical="center"/>
    </xf>
    <xf numFmtId="164" fontId="4" fillId="0" borderId="0" xfId="0" applyNumberFormat="1" applyFont="1" applyFill="1" applyBorder="1" applyAlignment="1">
      <alignment vertical="center" wrapText="1"/>
    </xf>
    <xf numFmtId="0" fontId="18" fillId="0" borderId="1" xfId="1" applyFont="1" applyBorder="1" applyAlignment="1">
      <alignment horizontal="left" vertical="center"/>
    </xf>
    <xf numFmtId="0" fontId="18" fillId="0" borderId="1" xfId="1" applyFont="1" applyBorder="1" applyAlignment="1">
      <alignment horizontal="center" vertical="center"/>
    </xf>
    <xf numFmtId="0" fontId="6" fillId="0" borderId="1" xfId="4" applyFont="1" applyBorder="1" applyAlignment="1">
      <alignment vertical="center" wrapText="1"/>
    </xf>
    <xf numFmtId="1" fontId="6" fillId="0" borderId="1" xfId="4" applyNumberFormat="1" applyFont="1" applyBorder="1" applyAlignment="1">
      <alignment horizontal="center" vertical="center" wrapText="1"/>
    </xf>
    <xf numFmtId="0" fontId="6" fillId="0" borderId="1" xfId="4" applyFont="1" applyBorder="1" applyAlignment="1">
      <alignment horizontal="center" vertical="center" wrapText="1"/>
    </xf>
    <xf numFmtId="0" fontId="5" fillId="0" borderId="9" xfId="0" applyFont="1" applyBorder="1" applyAlignment="1">
      <alignment horizontal="left" vertical="center" wrapText="1"/>
    </xf>
    <xf numFmtId="0" fontId="5" fillId="0" borderId="9" xfId="0" applyFont="1" applyBorder="1" applyAlignment="1">
      <alignment horizontal="center" vertical="center" wrapText="1"/>
    </xf>
    <xf numFmtId="1" fontId="5" fillId="0" borderId="9" xfId="0" applyNumberFormat="1" applyFont="1" applyBorder="1" applyAlignment="1">
      <alignment horizontal="center" vertical="center" wrapText="1"/>
    </xf>
    <xf numFmtId="0" fontId="21" fillId="0" borderId="9" xfId="0" applyFont="1" applyBorder="1" applyAlignment="1">
      <alignment horizontal="center" vertical="center" wrapText="1"/>
    </xf>
    <xf numFmtId="0" fontId="21" fillId="0" borderId="9" xfId="0" applyFont="1" applyBorder="1" applyAlignment="1">
      <alignment horizontal="left" vertical="center" wrapText="1"/>
    </xf>
    <xf numFmtId="1" fontId="21" fillId="0" borderId="9" xfId="0" applyNumberFormat="1" applyFont="1" applyBorder="1" applyAlignment="1">
      <alignment horizontal="center" vertical="center" wrapText="1"/>
    </xf>
    <xf numFmtId="0" fontId="21" fillId="0" borderId="9" xfId="0" applyFont="1" applyBorder="1" applyAlignment="1">
      <alignment horizontal="left" vertical="center"/>
    </xf>
    <xf numFmtId="1" fontId="21" fillId="0" borderId="9" xfId="0" applyNumberFormat="1" applyFont="1" applyBorder="1" applyAlignment="1">
      <alignment horizontal="center" vertical="center"/>
    </xf>
    <xf numFmtId="0" fontId="21" fillId="0" borderId="9" xfId="0" applyFont="1" applyBorder="1" applyAlignment="1">
      <alignment horizontal="center" vertical="center"/>
    </xf>
    <xf numFmtId="164" fontId="5" fillId="0" borderId="9" xfId="0" applyNumberFormat="1" applyFont="1" applyBorder="1" applyAlignment="1">
      <alignment horizontal="center" vertical="center"/>
    </xf>
    <xf numFmtId="164" fontId="21" fillId="0" borderId="9" xfId="0" applyNumberFormat="1" applyFont="1" applyBorder="1" applyAlignment="1">
      <alignment horizontal="center" vertical="center"/>
    </xf>
    <xf numFmtId="164" fontId="21" fillId="0" borderId="11" xfId="0" applyNumberFormat="1" applyFont="1" applyBorder="1" applyAlignment="1">
      <alignment horizontal="center" vertical="center"/>
    </xf>
    <xf numFmtId="164" fontId="5" fillId="0" borderId="11" xfId="0" applyNumberFormat="1" applyFont="1" applyBorder="1" applyAlignment="1">
      <alignment horizontal="center" vertical="center"/>
    </xf>
    <xf numFmtId="0" fontId="11" fillId="0" borderId="0" xfId="0" applyFont="1" applyBorder="1" applyAlignment="1"/>
    <xf numFmtId="0" fontId="9" fillId="0" borderId="0" xfId="0" applyFont="1" applyAlignment="1">
      <alignment horizontal="center" vertical="center"/>
    </xf>
    <xf numFmtId="164" fontId="4" fillId="0" borderId="1" xfId="0" applyNumberFormat="1" applyFont="1" applyFill="1" applyBorder="1" applyAlignment="1">
      <alignment horizontal="center" vertical="center" wrapText="1"/>
    </xf>
    <xf numFmtId="0" fontId="10" fillId="0" borderId="0" xfId="0" applyFont="1" applyAlignment="1">
      <alignment horizontal="center" vertical="center"/>
    </xf>
    <xf numFmtId="0" fontId="0" fillId="0" borderId="0" xfId="0" applyFill="1"/>
    <xf numFmtId="0" fontId="0" fillId="0" borderId="0" xfId="0" applyFill="1" applyBorder="1"/>
    <xf numFmtId="0" fontId="0" fillId="0" borderId="0" xfId="0" applyFill="1" applyAlignment="1">
      <alignment horizontal="center" wrapText="1"/>
    </xf>
    <xf numFmtId="164" fontId="3" fillId="0" borderId="1" xfId="0" applyNumberFormat="1" applyFont="1" applyFill="1" applyBorder="1" applyAlignment="1">
      <alignment horizontal="center" vertical="center" wrapText="1"/>
    </xf>
    <xf numFmtId="0" fontId="4" fillId="0" borderId="0" xfId="0" applyFont="1" applyFill="1"/>
    <xf numFmtId="164" fontId="3" fillId="0" borderId="3"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13" fillId="0" borderId="8" xfId="0" applyFont="1" applyFill="1" applyBorder="1" applyAlignment="1">
      <alignment vertical="center"/>
    </xf>
    <xf numFmtId="0" fontId="8" fillId="0" borderId="8" xfId="0" applyFont="1" applyFill="1" applyBorder="1" applyAlignment="1">
      <alignment vertical="center"/>
    </xf>
    <xf numFmtId="0" fontId="13" fillId="0" borderId="10" xfId="0" applyFont="1" applyFill="1" applyBorder="1" applyAlignment="1">
      <alignment vertical="center" wrapText="1"/>
    </xf>
    <xf numFmtId="0" fontId="13" fillId="0" borderId="1" xfId="0" applyFont="1" applyFill="1" applyBorder="1" applyAlignment="1">
      <alignment horizontal="center" vertical="center"/>
    </xf>
    <xf numFmtId="165" fontId="13" fillId="0" borderId="1" xfId="0" applyNumberFormat="1" applyFont="1" applyFill="1" applyBorder="1" applyAlignment="1">
      <alignment horizontal="center" vertical="center"/>
    </xf>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wrapText="1"/>
    </xf>
    <xf numFmtId="0" fontId="8" fillId="0" borderId="0" xfId="0" applyFont="1" applyFill="1" applyBorder="1" applyAlignment="1">
      <alignment horizontal="left"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wrapText="1"/>
    </xf>
    <xf numFmtId="0" fontId="9" fillId="0" borderId="0" xfId="0" applyFont="1" applyFill="1" applyAlignment="1">
      <alignment horizontal="center" vertical="center"/>
    </xf>
    <xf numFmtId="0" fontId="9" fillId="0" borderId="0" xfId="0" applyFont="1" applyFill="1" applyAlignment="1">
      <alignment horizontal="left" wrapText="1"/>
    </xf>
    <xf numFmtId="0" fontId="9" fillId="0" borderId="0" xfId="0" applyFont="1" applyFill="1" applyAlignment="1">
      <alignment vertical="center"/>
    </xf>
    <xf numFmtId="0" fontId="10" fillId="0" borderId="0" xfId="0" applyFont="1" applyFill="1" applyAlignment="1">
      <alignment horizontal="center" vertical="center"/>
    </xf>
    <xf numFmtId="0" fontId="10" fillId="0" borderId="0" xfId="0" applyFont="1" applyFill="1" applyAlignment="1">
      <alignment vertical="center"/>
    </xf>
    <xf numFmtId="0" fontId="10" fillId="0" borderId="0" xfId="0" applyFont="1" applyFill="1" applyBorder="1" applyAlignment="1">
      <alignment horizontal="center" vertical="center"/>
    </xf>
    <xf numFmtId="0" fontId="10" fillId="0" borderId="0" xfId="0" applyFont="1" applyFill="1" applyAlignment="1">
      <alignment horizontal="left" vertical="center" wrapText="1"/>
    </xf>
    <xf numFmtId="0" fontId="4" fillId="0" borderId="1" xfId="0" applyFont="1" applyFill="1" applyBorder="1" applyAlignment="1">
      <alignment horizontal="center" vertical="center"/>
    </xf>
    <xf numFmtId="0" fontId="23" fillId="0" borderId="1" xfId="0" applyFont="1" applyFill="1" applyBorder="1"/>
    <xf numFmtId="0" fontId="23" fillId="0" borderId="0" xfId="0" applyFont="1"/>
    <xf numFmtId="0" fontId="23" fillId="2" borderId="0" xfId="0" applyFont="1" applyFill="1"/>
    <xf numFmtId="0" fontId="23" fillId="0" borderId="0" xfId="0" applyFont="1" applyBorder="1"/>
    <xf numFmtId="0" fontId="23" fillId="0" borderId="0" xfId="0" applyFont="1" applyAlignment="1">
      <alignment horizontal="center" wrapText="1"/>
    </xf>
    <xf numFmtId="0" fontId="4" fillId="0" borderId="0" xfId="0" applyFont="1" applyBorder="1" applyAlignment="1">
      <alignment horizontal="center" vertical="center"/>
    </xf>
    <xf numFmtId="0" fontId="8" fillId="0" borderId="0" xfId="0" applyFont="1" applyBorder="1" applyAlignment="1">
      <alignment horizontal="left" vertical="center" wrapText="1"/>
    </xf>
    <xf numFmtId="1" fontId="8" fillId="0" borderId="0" xfId="0" applyNumberFormat="1" applyFont="1" applyBorder="1" applyAlignment="1">
      <alignment horizontal="center" vertical="center" wrapText="1"/>
    </xf>
    <xf numFmtId="0" fontId="8" fillId="0" borderId="0" xfId="0" applyFont="1" applyBorder="1" applyAlignment="1">
      <alignment horizontal="center" vertical="center" wrapText="1"/>
    </xf>
    <xf numFmtId="0" fontId="8" fillId="0" borderId="0" xfId="4" applyFont="1" applyBorder="1" applyAlignment="1">
      <alignment horizontal="left" vertical="center" wrapText="1"/>
    </xf>
    <xf numFmtId="0" fontId="23" fillId="2" borderId="0" xfId="0" applyFont="1" applyFill="1" applyBorder="1"/>
    <xf numFmtId="164" fontId="2" fillId="0" borderId="0" xfId="0" applyNumberFormat="1" applyFont="1" applyFill="1" applyAlignment="1">
      <alignment horizontal="center"/>
    </xf>
    <xf numFmtId="0" fontId="4"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165" fontId="4" fillId="0" borderId="1" xfId="0" applyNumberFormat="1" applyFont="1" applyFill="1" applyBorder="1" applyAlignment="1">
      <alignment horizontal="center" vertical="center" wrapText="1"/>
    </xf>
    <xf numFmtId="164" fontId="25" fillId="0" borderId="0" xfId="0" applyNumberFormat="1" applyFont="1"/>
    <xf numFmtId="0" fontId="24" fillId="0" borderId="0" xfId="0" applyFont="1" applyFill="1" applyAlignment="1">
      <alignment horizontal="center"/>
    </xf>
    <xf numFmtId="0" fontId="12" fillId="0" borderId="0" xfId="0" applyFont="1" applyFill="1" applyAlignment="1">
      <alignment horizontal="center"/>
    </xf>
    <xf numFmtId="164" fontId="2" fillId="0" borderId="0" xfId="0" applyNumberFormat="1" applyFont="1" applyFill="1" applyAlignment="1">
      <alignment horizontal="center" vertical="center"/>
    </xf>
    <xf numFmtId="0" fontId="24" fillId="0" borderId="0" xfId="0" applyFont="1" applyAlignment="1">
      <alignment horizontal="center"/>
    </xf>
    <xf numFmtId="164" fontId="3" fillId="0" borderId="0" xfId="0" applyNumberFormat="1" applyFont="1" applyFill="1" applyBorder="1" applyAlignment="1">
      <alignment horizontal="center" vertical="center" wrapText="1"/>
    </xf>
    <xf numFmtId="0" fontId="12" fillId="0" borderId="0" xfId="0" applyFont="1" applyAlignment="1">
      <alignment horizontal="center"/>
    </xf>
    <xf numFmtId="164" fontId="2" fillId="0" borderId="0" xfId="0" applyNumberFormat="1" applyFont="1" applyFill="1" applyAlignment="1">
      <alignment horizontal="center"/>
    </xf>
    <xf numFmtId="0" fontId="13" fillId="0" borderId="1" xfId="0" applyFont="1" applyFill="1" applyBorder="1" applyAlignment="1">
      <alignment horizontal="center" vertical="center" wrapText="1"/>
    </xf>
    <xf numFmtId="4" fontId="13" fillId="0" borderId="1" xfId="0" applyNumberFormat="1" applyFont="1" applyFill="1" applyBorder="1" applyAlignment="1">
      <alignment horizontal="center" vertical="center"/>
    </xf>
    <xf numFmtId="0" fontId="0" fillId="0" borderId="0" xfId="0" applyFill="1" applyAlignment="1">
      <alignment horizontal="center"/>
    </xf>
    <xf numFmtId="0" fontId="11" fillId="0" borderId="0" xfId="0" applyFont="1" applyFill="1" applyAlignment="1">
      <alignment horizontal="center"/>
    </xf>
    <xf numFmtId="0" fontId="25" fillId="0" borderId="0" xfId="6"/>
    <xf numFmtId="0" fontId="31" fillId="0" borderId="0" xfId="6" applyFont="1"/>
    <xf numFmtId="0" fontId="31" fillId="0" borderId="0" xfId="6" applyFont="1" applyAlignment="1">
      <alignment vertical="center"/>
    </xf>
    <xf numFmtId="0" fontId="27" fillId="0" borderId="0" xfId="0" applyFont="1" applyBorder="1" applyAlignment="1">
      <alignment vertical="center"/>
    </xf>
    <xf numFmtId="0" fontId="32" fillId="0" borderId="0" xfId="0" applyFont="1" applyFill="1"/>
    <xf numFmtId="0" fontId="33" fillId="0" borderId="0" xfId="0" applyFont="1" applyFill="1"/>
    <xf numFmtId="164" fontId="34" fillId="0" borderId="0" xfId="0" applyNumberFormat="1" applyFont="1" applyFill="1"/>
    <xf numFmtId="164" fontId="34" fillId="0" borderId="0" xfId="0" applyNumberFormat="1" applyFont="1" applyFill="1" applyAlignment="1">
      <alignment horizontal="center"/>
    </xf>
    <xf numFmtId="0" fontId="35" fillId="0" borderId="0" xfId="0" applyFont="1" applyFill="1" applyAlignment="1">
      <alignment horizontal="center"/>
    </xf>
    <xf numFmtId="164" fontId="3" fillId="2" borderId="0" xfId="0" applyNumberFormat="1" applyFont="1" applyFill="1"/>
    <xf numFmtId="0" fontId="28" fillId="0" borderId="0" xfId="0" applyFont="1" applyAlignment="1">
      <alignment horizontal="center"/>
    </xf>
    <xf numFmtId="0" fontId="28" fillId="0" borderId="0" xfId="0" applyFont="1" applyBorder="1"/>
    <xf numFmtId="0" fontId="28" fillId="0" borderId="0" xfId="0" applyFont="1"/>
    <xf numFmtId="164" fontId="3" fillId="0" borderId="1" xfId="0" applyNumberFormat="1" applyFont="1" applyBorder="1" applyAlignment="1">
      <alignment horizontal="center" vertical="center" wrapText="1"/>
    </xf>
    <xf numFmtId="165" fontId="4" fillId="0" borderId="9" xfId="0" applyNumberFormat="1" applyFont="1" applyFill="1" applyBorder="1" applyAlignment="1">
      <alignment horizontal="center" vertical="center" wrapText="1"/>
    </xf>
    <xf numFmtId="164" fontId="3" fillId="0" borderId="9" xfId="0" applyNumberFormat="1" applyFont="1" applyFill="1" applyBorder="1" applyAlignment="1">
      <alignment horizontal="center" vertical="center" wrapText="1"/>
    </xf>
    <xf numFmtId="0" fontId="4" fillId="0" borderId="0" xfId="0" quotePrefix="1" applyFont="1" applyFill="1" applyAlignment="1">
      <alignment vertical="center" wrapText="1"/>
    </xf>
    <xf numFmtId="0" fontId="4" fillId="0" borderId="1" xfId="0" applyFont="1" applyBorder="1" applyAlignment="1">
      <alignment horizontal="center" vertical="center"/>
    </xf>
    <xf numFmtId="2" fontId="4" fillId="0" borderId="1" xfId="0" applyNumberFormat="1" applyFont="1" applyFill="1" applyBorder="1" applyAlignment="1">
      <alignment horizontal="center" vertical="center" wrapText="1"/>
    </xf>
    <xf numFmtId="164" fontId="4" fillId="0" borderId="9" xfId="0" applyNumberFormat="1" applyFont="1" applyBorder="1" applyAlignment="1">
      <alignment horizontal="center" vertical="center"/>
    </xf>
    <xf numFmtId="164" fontId="4" fillId="0" borderId="9" xfId="0" applyNumberFormat="1" applyFont="1" applyBorder="1" applyAlignment="1">
      <alignment horizontal="center" vertical="center" wrapText="1"/>
    </xf>
    <xf numFmtId="164" fontId="20" fillId="0" borderId="9" xfId="0" applyNumberFormat="1" applyFont="1" applyBorder="1" applyAlignment="1">
      <alignment horizontal="center" vertical="center" wrapText="1"/>
    </xf>
    <xf numFmtId="164" fontId="3" fillId="0" borderId="12" xfId="0" applyNumberFormat="1" applyFont="1" applyBorder="1" applyAlignment="1">
      <alignment horizontal="center" vertical="center" wrapText="1"/>
    </xf>
    <xf numFmtId="2" fontId="36" fillId="6" borderId="9"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1" fillId="0" borderId="0" xfId="3" applyFont="1" applyAlignment="1">
      <alignment horizontal="center" vertical="center" wrapText="1"/>
    </xf>
    <xf numFmtId="0" fontId="1" fillId="0" borderId="0" xfId="0" applyFont="1" applyAlignment="1">
      <alignment horizontal="center"/>
    </xf>
    <xf numFmtId="164" fontId="2" fillId="0" borderId="0" xfId="0" applyNumberFormat="1" applyFont="1" applyAlignment="1">
      <alignment horizontal="center"/>
    </xf>
    <xf numFmtId="0" fontId="27" fillId="0" borderId="0" xfId="0" applyFont="1" applyBorder="1" applyAlignment="1">
      <alignment horizontal="left" vertical="center"/>
    </xf>
    <xf numFmtId="0" fontId="11" fillId="0" borderId="0" xfId="0" applyFont="1" applyBorder="1" applyAlignment="1">
      <alignment horizontal="center"/>
    </xf>
    <xf numFmtId="164" fontId="3" fillId="0" borderId="1" xfId="0" applyNumberFormat="1"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164" fontId="3" fillId="0" borderId="3" xfId="0" applyNumberFormat="1" applyFont="1" applyBorder="1" applyAlignment="1">
      <alignment horizontal="center" vertical="center" wrapText="1"/>
    </xf>
    <xf numFmtId="164" fontId="3" fillId="0" borderId="6" xfId="0" applyNumberFormat="1" applyFont="1" applyBorder="1" applyAlignment="1">
      <alignment horizontal="center" vertical="center" wrapText="1"/>
    </xf>
    <xf numFmtId="164" fontId="3" fillId="0" borderId="4" xfId="0" applyNumberFormat="1" applyFont="1" applyBorder="1" applyAlignment="1">
      <alignment horizontal="center" vertical="center" wrapText="1"/>
    </xf>
    <xf numFmtId="164" fontId="3" fillId="0" borderId="5" xfId="0" applyNumberFormat="1" applyFont="1" applyBorder="1" applyAlignment="1">
      <alignment horizontal="center" vertical="center" wrapText="1"/>
    </xf>
    <xf numFmtId="0" fontId="1" fillId="0" borderId="0" xfId="3" applyFont="1" applyFill="1" applyAlignment="1">
      <alignment horizontal="center" vertical="center" wrapText="1"/>
    </xf>
    <xf numFmtId="0" fontId="1" fillId="0" borderId="0" xfId="0" applyFont="1" applyFill="1" applyAlignment="1">
      <alignment horizontal="center"/>
    </xf>
    <xf numFmtId="0" fontId="11" fillId="0" borderId="0" xfId="0" applyFont="1" applyFill="1" applyBorder="1" applyAlignment="1">
      <alignment horizontal="center"/>
    </xf>
    <xf numFmtId="164" fontId="2" fillId="0" borderId="0" xfId="0" applyNumberFormat="1" applyFont="1" applyFill="1" applyAlignment="1">
      <alignment horizontal="center"/>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1" xfId="0" applyFont="1" applyFill="1" applyBorder="1" applyAlignment="1">
      <alignment horizontal="center" vertical="center" wrapText="1"/>
    </xf>
    <xf numFmtId="164" fontId="3" fillId="0" borderId="3" xfId="0" applyNumberFormat="1" applyFont="1" applyFill="1" applyBorder="1" applyAlignment="1">
      <alignment horizontal="center" vertical="center" wrapText="1"/>
    </xf>
    <xf numFmtId="164" fontId="3" fillId="0" borderId="7" xfId="0" applyNumberFormat="1" applyFont="1" applyFill="1" applyBorder="1" applyAlignment="1">
      <alignment horizontal="center" vertical="center" wrapText="1"/>
    </xf>
    <xf numFmtId="164" fontId="3" fillId="0" borderId="4" xfId="0" applyNumberFormat="1" applyFont="1" applyFill="1" applyBorder="1" applyAlignment="1">
      <alignment horizontal="center" vertical="center" wrapText="1"/>
    </xf>
    <xf numFmtId="164" fontId="3" fillId="0" borderId="5" xfId="0" applyNumberFormat="1" applyFont="1" applyFill="1" applyBorder="1" applyAlignment="1">
      <alignment horizontal="center" vertical="center" wrapText="1"/>
    </xf>
    <xf numFmtId="164" fontId="3" fillId="0" borderId="1" xfId="0" applyNumberFormat="1" applyFont="1" applyFill="1" applyBorder="1" applyAlignment="1">
      <alignment horizontal="center" vertical="center" wrapText="1"/>
    </xf>
    <xf numFmtId="0" fontId="3" fillId="0" borderId="3" xfId="0" applyFont="1" applyFill="1" applyBorder="1" applyAlignment="1">
      <alignment horizontal="center" vertical="center" wrapText="1"/>
    </xf>
    <xf numFmtId="0" fontId="28" fillId="0" borderId="0" xfId="0" applyFont="1" applyBorder="1" applyAlignment="1">
      <alignment horizontal="center" vertical="center"/>
    </xf>
    <xf numFmtId="0" fontId="11" fillId="0" borderId="0" xfId="0" applyFont="1" applyBorder="1" applyAlignment="1">
      <alignment horizontal="left" vertical="center"/>
    </xf>
    <xf numFmtId="0" fontId="10" fillId="0" borderId="0" xfId="0" applyFont="1" applyFill="1" applyBorder="1" applyAlignment="1">
      <alignment horizontal="center" vertical="center"/>
    </xf>
    <xf numFmtId="0" fontId="1" fillId="0" borderId="0" xfId="0" applyFont="1" applyAlignment="1">
      <alignment horizontal="center" vertical="center"/>
    </xf>
    <xf numFmtId="0" fontId="4" fillId="0" borderId="1" xfId="0" applyFont="1" applyFill="1" applyBorder="1" applyAlignment="1">
      <alignment horizontal="center" vertical="center" wrapText="1"/>
    </xf>
    <xf numFmtId="0" fontId="9" fillId="0" borderId="0" xfId="0" applyFont="1" applyAlignment="1">
      <alignment horizontal="center" vertical="center"/>
    </xf>
    <xf numFmtId="164" fontId="4" fillId="0" borderId="1" xfId="0" applyNumberFormat="1" applyFont="1" applyFill="1" applyBorder="1" applyAlignment="1">
      <alignment horizontal="center" vertical="center" wrapText="1"/>
    </xf>
    <xf numFmtId="0" fontId="10" fillId="0" borderId="0" xfId="0" applyFont="1" applyBorder="1" applyAlignment="1">
      <alignment horizontal="center" vertical="center"/>
    </xf>
  </cellXfs>
  <cellStyles count="16">
    <cellStyle name="20% - Accent1 2" xfId="12"/>
    <cellStyle name="Comma 2" xfId="15"/>
    <cellStyle name="Normal" xfId="0" builtinId="0"/>
    <cellStyle name="Normal 10" xfId="6"/>
    <cellStyle name="Normal 11" xfId="13"/>
    <cellStyle name="Normal 12" xfId="14"/>
    <cellStyle name="Normal 2" xfId="4"/>
    <cellStyle name="Normal 2 2" xfId="7"/>
    <cellStyle name="Normal 2 3" xfId="5"/>
    <cellStyle name="Normal 3" xfId="9"/>
    <cellStyle name="Normal 4" xfId="8"/>
    <cellStyle name="Normal 5" xfId="1"/>
    <cellStyle name="Normal 6" xfId="11"/>
    <cellStyle name="Normal 7" xfId="2"/>
    <cellStyle name="Normal 8" xfId="3"/>
    <cellStyle name="Normal 9"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4"/>
  <sheetViews>
    <sheetView tabSelected="1" view="pageBreakPreview" topLeftCell="A4" zoomScale="115" zoomScaleNormal="100" zoomScaleSheetLayoutView="115" zoomScalePageLayoutView="70" workbookViewId="0">
      <selection activeCell="L9" sqref="L9"/>
    </sheetView>
  </sheetViews>
  <sheetFormatPr defaultRowHeight="15"/>
  <cols>
    <col min="1" max="1" width="5.42578125" customWidth="1"/>
    <col min="2" max="2" width="22.28515625" style="1" customWidth="1"/>
    <col min="3" max="3" width="14.28515625" style="1" customWidth="1"/>
    <col min="4" max="4" width="13.28515625" customWidth="1"/>
    <col min="5" max="5" width="46" style="21" customWidth="1"/>
    <col min="6" max="6" width="9" style="3" customWidth="1"/>
    <col min="7" max="7" width="9.140625" style="3"/>
    <col min="8" max="8" width="9.42578125" style="3" customWidth="1"/>
    <col min="9" max="9" width="10.42578125" style="3" customWidth="1"/>
    <col min="10" max="10" width="8.28515625" style="3" customWidth="1"/>
    <col min="11" max="11" width="9.140625" style="3"/>
    <col min="14" max="14" width="20.85546875" customWidth="1"/>
  </cols>
  <sheetData>
    <row r="1" spans="1:14" ht="24.6" customHeight="1">
      <c r="A1" s="162" t="s">
        <v>23</v>
      </c>
      <c r="B1" s="162"/>
      <c r="C1" s="162"/>
      <c r="D1" s="162"/>
      <c r="E1" s="162"/>
      <c r="F1" s="162"/>
      <c r="G1" s="162"/>
      <c r="H1" s="162"/>
      <c r="I1" s="162"/>
      <c r="J1" s="162"/>
      <c r="K1" s="162"/>
      <c r="L1" s="162"/>
      <c r="M1" s="162"/>
    </row>
    <row r="2" spans="1:14" ht="18" customHeight="1">
      <c r="A2" s="163" t="s">
        <v>0</v>
      </c>
      <c r="B2" s="163"/>
      <c r="C2" s="163"/>
      <c r="D2" s="163"/>
      <c r="E2" s="163"/>
      <c r="F2" s="163"/>
      <c r="G2" s="163"/>
      <c r="H2" s="163"/>
      <c r="I2" s="163"/>
      <c r="J2" s="163"/>
      <c r="K2" s="163"/>
      <c r="L2" s="163"/>
      <c r="M2" s="163"/>
    </row>
    <row r="3" spans="1:14">
      <c r="E3" s="2"/>
      <c r="F3" s="164"/>
      <c r="G3" s="164"/>
      <c r="H3" s="164"/>
    </row>
    <row r="4" spans="1:14" s="4" customFormat="1" ht="21.2" customHeight="1">
      <c r="A4" s="168" t="s">
        <v>1</v>
      </c>
      <c r="B4" s="168" t="s">
        <v>2</v>
      </c>
      <c r="C4" s="169" t="s">
        <v>3</v>
      </c>
      <c r="D4" s="161" t="s">
        <v>4</v>
      </c>
      <c r="E4" s="161" t="s">
        <v>5</v>
      </c>
      <c r="F4" s="170" t="s">
        <v>6</v>
      </c>
      <c r="G4" s="170" t="s">
        <v>7</v>
      </c>
      <c r="H4" s="172" t="s">
        <v>8</v>
      </c>
      <c r="I4" s="173"/>
      <c r="J4" s="173"/>
      <c r="K4" s="167" t="s">
        <v>9</v>
      </c>
      <c r="L4" s="161" t="s">
        <v>97</v>
      </c>
      <c r="M4" s="161" t="s">
        <v>19</v>
      </c>
      <c r="N4" s="161" t="s">
        <v>190</v>
      </c>
    </row>
    <row r="5" spans="1:14" s="4" customFormat="1" ht="31.5">
      <c r="A5" s="168"/>
      <c r="B5" s="168"/>
      <c r="C5" s="169"/>
      <c r="D5" s="161"/>
      <c r="E5" s="161"/>
      <c r="F5" s="171"/>
      <c r="G5" s="171"/>
      <c r="H5" s="5" t="s">
        <v>10</v>
      </c>
      <c r="I5" s="5" t="s">
        <v>11</v>
      </c>
      <c r="J5" s="5" t="s">
        <v>12</v>
      </c>
      <c r="K5" s="167"/>
      <c r="L5" s="161"/>
      <c r="M5" s="161"/>
      <c r="N5" s="161"/>
    </row>
    <row r="6" spans="1:14" s="8" customFormat="1" ht="38.25">
      <c r="A6" s="6">
        <v>1</v>
      </c>
      <c r="B6" s="45" t="s">
        <v>24</v>
      </c>
      <c r="C6" s="46">
        <v>2005202103</v>
      </c>
      <c r="D6" s="47" t="s">
        <v>25</v>
      </c>
      <c r="E6" s="45" t="s">
        <v>26</v>
      </c>
      <c r="F6" s="93">
        <v>9.4</v>
      </c>
      <c r="G6" s="93">
        <v>7.6</v>
      </c>
      <c r="H6" s="132">
        <v>7.8</v>
      </c>
      <c r="I6" s="132">
        <v>8</v>
      </c>
      <c r="J6" s="132">
        <v>8</v>
      </c>
      <c r="K6" s="94">
        <f>ROUND(F6*0.3+G6*0.2+AVERAGE(H6:J6)*0.5,1)</f>
        <v>8.3000000000000007</v>
      </c>
      <c r="L6" s="94">
        <v>0.4</v>
      </c>
      <c r="M6" s="94">
        <f>K6+L6</f>
        <v>8.7000000000000011</v>
      </c>
      <c r="N6" s="45" t="s">
        <v>191</v>
      </c>
    </row>
    <row r="7" spans="1:14" s="8" customFormat="1" ht="38.25">
      <c r="A7" s="6">
        <v>2</v>
      </c>
      <c r="B7" s="45" t="s">
        <v>27</v>
      </c>
      <c r="C7" s="46">
        <v>2005202069</v>
      </c>
      <c r="D7" s="47" t="s">
        <v>25</v>
      </c>
      <c r="E7" s="45" t="s">
        <v>28</v>
      </c>
      <c r="F7" s="93">
        <v>9.4</v>
      </c>
      <c r="G7" s="93">
        <v>7.6</v>
      </c>
      <c r="H7" s="132">
        <v>8</v>
      </c>
      <c r="I7" s="132">
        <v>8.1999999999999993</v>
      </c>
      <c r="J7" s="132">
        <v>8</v>
      </c>
      <c r="K7" s="94">
        <f>ROUND(F7*0.3+G7*0.2+AVERAGE(H7:J7)*0.5,1)</f>
        <v>8.4</v>
      </c>
      <c r="L7" s="133">
        <v>0.4</v>
      </c>
      <c r="M7" s="94">
        <f t="shared" ref="M7:M15" si="0">K7+L7</f>
        <v>8.8000000000000007</v>
      </c>
      <c r="N7" s="45" t="s">
        <v>191</v>
      </c>
    </row>
    <row r="8" spans="1:14" s="8" customFormat="1" ht="242.25">
      <c r="A8" s="6">
        <v>3</v>
      </c>
      <c r="B8" s="45" t="s">
        <v>29</v>
      </c>
      <c r="C8" s="46">
        <v>2005208239</v>
      </c>
      <c r="D8" s="47" t="s">
        <v>30</v>
      </c>
      <c r="E8" s="45" t="s">
        <v>31</v>
      </c>
      <c r="F8" s="93">
        <v>9.5</v>
      </c>
      <c r="G8" s="93">
        <v>8.5</v>
      </c>
      <c r="H8" s="132">
        <v>8</v>
      </c>
      <c r="I8" s="132">
        <v>8.3000000000000007</v>
      </c>
      <c r="J8" s="132">
        <v>8.1999999999999993</v>
      </c>
      <c r="K8" s="94">
        <f>ROUND(F8*0.3+G8*0.2+AVERAGE(H8:J8)*0.5,1)</f>
        <v>8.6</v>
      </c>
      <c r="L8" s="133">
        <v>1</v>
      </c>
      <c r="M8" s="94">
        <f t="shared" si="0"/>
        <v>9.6</v>
      </c>
      <c r="N8" s="45" t="s">
        <v>192</v>
      </c>
    </row>
    <row r="9" spans="1:14" s="8" customFormat="1" ht="89.25">
      <c r="A9" s="6">
        <v>4</v>
      </c>
      <c r="B9" s="45" t="s">
        <v>32</v>
      </c>
      <c r="C9" s="46">
        <v>2005208321</v>
      </c>
      <c r="D9" s="47" t="s">
        <v>33</v>
      </c>
      <c r="E9" s="45" t="s">
        <v>34</v>
      </c>
      <c r="F9" s="93">
        <v>9.8000000000000007</v>
      </c>
      <c r="G9" s="93">
        <v>8.8000000000000007</v>
      </c>
      <c r="H9" s="132">
        <v>8.4</v>
      </c>
      <c r="I9" s="132">
        <v>8.5</v>
      </c>
      <c r="J9" s="132">
        <v>8.4</v>
      </c>
      <c r="K9" s="94">
        <f t="shared" ref="K9:K15" si="1">ROUND(F9*0.3+G9*0.2+AVERAGE(H9:J9)*0.5,1)</f>
        <v>8.9</v>
      </c>
      <c r="L9" s="133">
        <v>1</v>
      </c>
      <c r="M9" s="94">
        <f t="shared" si="0"/>
        <v>9.9</v>
      </c>
      <c r="N9" s="45" t="s">
        <v>193</v>
      </c>
    </row>
    <row r="10" spans="1:14" s="8" customFormat="1" ht="38.25">
      <c r="A10" s="6">
        <v>5</v>
      </c>
      <c r="B10" s="48" t="s">
        <v>35</v>
      </c>
      <c r="C10" s="49">
        <v>2005200108</v>
      </c>
      <c r="D10" s="50" t="s">
        <v>36</v>
      </c>
      <c r="E10" s="48" t="s">
        <v>37</v>
      </c>
      <c r="F10" s="93">
        <v>9.5</v>
      </c>
      <c r="G10" s="93">
        <v>8</v>
      </c>
      <c r="H10" s="132">
        <v>8.1</v>
      </c>
      <c r="I10" s="132">
        <v>8.3000000000000007</v>
      </c>
      <c r="J10" s="132">
        <v>8.3000000000000007</v>
      </c>
      <c r="K10" s="94">
        <f t="shared" si="1"/>
        <v>8.6</v>
      </c>
      <c r="L10" s="133">
        <v>0</v>
      </c>
      <c r="M10" s="94">
        <f t="shared" si="0"/>
        <v>8.6</v>
      </c>
      <c r="N10" s="45"/>
    </row>
    <row r="11" spans="1:14" s="8" customFormat="1" ht="38.25">
      <c r="A11" s="6">
        <v>6</v>
      </c>
      <c r="B11" s="48" t="s">
        <v>38</v>
      </c>
      <c r="C11" s="49">
        <v>2005201318</v>
      </c>
      <c r="D11" s="50" t="s">
        <v>36</v>
      </c>
      <c r="E11" s="48" t="s">
        <v>37</v>
      </c>
      <c r="F11" s="93">
        <v>9.5</v>
      </c>
      <c r="G11" s="93">
        <v>8</v>
      </c>
      <c r="H11" s="132">
        <v>7.9</v>
      </c>
      <c r="I11" s="132">
        <v>8.3000000000000007</v>
      </c>
      <c r="J11" s="132">
        <v>8.3000000000000007</v>
      </c>
      <c r="K11" s="94">
        <f t="shared" si="1"/>
        <v>8.5</v>
      </c>
      <c r="L11" s="133">
        <v>0</v>
      </c>
      <c r="M11" s="94">
        <f t="shared" si="0"/>
        <v>8.5</v>
      </c>
      <c r="N11" s="45"/>
    </row>
    <row r="12" spans="1:14" s="8" customFormat="1" ht="38.25">
      <c r="A12" s="6">
        <v>7</v>
      </c>
      <c r="B12" s="48" t="s">
        <v>39</v>
      </c>
      <c r="C12" s="49">
        <v>2005200562</v>
      </c>
      <c r="D12" s="50" t="s">
        <v>36</v>
      </c>
      <c r="E12" s="48" t="s">
        <v>40</v>
      </c>
      <c r="F12" s="93">
        <v>9.5</v>
      </c>
      <c r="G12" s="93">
        <v>8.1</v>
      </c>
      <c r="H12" s="132">
        <v>8</v>
      </c>
      <c r="I12" s="132">
        <v>8.1999999999999993</v>
      </c>
      <c r="J12" s="132">
        <v>8.1</v>
      </c>
      <c r="K12" s="94">
        <f t="shared" si="1"/>
        <v>8.5</v>
      </c>
      <c r="L12" s="133">
        <v>0</v>
      </c>
      <c r="M12" s="94">
        <f t="shared" si="0"/>
        <v>8.5</v>
      </c>
      <c r="N12" s="45"/>
    </row>
    <row r="13" spans="1:14" s="8" customFormat="1" ht="63.75">
      <c r="A13" s="6">
        <v>8</v>
      </c>
      <c r="B13" s="45" t="s">
        <v>41</v>
      </c>
      <c r="C13" s="46">
        <v>2005201146</v>
      </c>
      <c r="D13" s="47" t="s">
        <v>42</v>
      </c>
      <c r="E13" s="45" t="s">
        <v>43</v>
      </c>
      <c r="F13" s="93">
        <v>9</v>
      </c>
      <c r="G13" s="93">
        <v>8</v>
      </c>
      <c r="H13" s="132">
        <v>7.5</v>
      </c>
      <c r="I13" s="132">
        <v>7.8</v>
      </c>
      <c r="J13" s="132">
        <v>7.4</v>
      </c>
      <c r="K13" s="94">
        <f t="shared" si="1"/>
        <v>8.1</v>
      </c>
      <c r="L13" s="133">
        <v>0</v>
      </c>
      <c r="M13" s="94">
        <f t="shared" si="0"/>
        <v>8.1</v>
      </c>
      <c r="N13" s="45" t="s">
        <v>194</v>
      </c>
    </row>
    <row r="14" spans="1:14" s="10" customFormat="1" ht="15.75">
      <c r="A14" s="9">
        <v>9</v>
      </c>
      <c r="B14" s="48" t="s">
        <v>44</v>
      </c>
      <c r="C14" s="49">
        <v>2005208276</v>
      </c>
      <c r="D14" s="50" t="s">
        <v>30</v>
      </c>
      <c r="E14" s="45" t="s">
        <v>45</v>
      </c>
      <c r="F14" s="93">
        <v>9</v>
      </c>
      <c r="G14" s="93">
        <v>7</v>
      </c>
      <c r="H14" s="132">
        <v>8</v>
      </c>
      <c r="I14" s="132">
        <v>7.5</v>
      </c>
      <c r="J14" s="132">
        <v>8.1999999999999993</v>
      </c>
      <c r="K14" s="94">
        <f t="shared" si="1"/>
        <v>8.1</v>
      </c>
      <c r="L14" s="133">
        <v>0</v>
      </c>
      <c r="M14" s="94">
        <f t="shared" si="0"/>
        <v>8.1</v>
      </c>
      <c r="N14" s="45"/>
    </row>
    <row r="15" spans="1:14" s="8" customFormat="1" ht="38.25">
      <c r="A15" s="6">
        <v>11</v>
      </c>
      <c r="B15" s="48" t="s">
        <v>46</v>
      </c>
      <c r="C15" s="49">
        <v>2005201132</v>
      </c>
      <c r="D15" s="50" t="s">
        <v>36</v>
      </c>
      <c r="E15" s="45" t="s">
        <v>47</v>
      </c>
      <c r="F15" s="93">
        <v>9</v>
      </c>
      <c r="G15" s="93">
        <v>8.4</v>
      </c>
      <c r="H15" s="132">
        <v>8.1999999999999993</v>
      </c>
      <c r="I15" s="132">
        <v>8.4</v>
      </c>
      <c r="J15" s="132">
        <v>8.4</v>
      </c>
      <c r="K15" s="94">
        <f t="shared" si="1"/>
        <v>8.5</v>
      </c>
      <c r="L15" s="133">
        <v>0</v>
      </c>
      <c r="M15" s="94">
        <f t="shared" si="0"/>
        <v>8.5</v>
      </c>
      <c r="N15" s="45"/>
    </row>
    <row r="16" spans="1:14" ht="15.75">
      <c r="A16" s="11"/>
      <c r="B16" s="12"/>
      <c r="C16" s="13"/>
      <c r="D16" s="13"/>
      <c r="E16" s="14"/>
    </row>
    <row r="17" spans="1:12" ht="15.75">
      <c r="B17" s="15" t="s">
        <v>48</v>
      </c>
      <c r="C17" s="16"/>
      <c r="D17" s="17"/>
      <c r="E17" s="18"/>
    </row>
    <row r="18" spans="1:12" ht="22.15" customHeight="1">
      <c r="B18" s="15" t="s">
        <v>189</v>
      </c>
      <c r="E18" s="19"/>
      <c r="G18" s="20"/>
      <c r="H18" s="20"/>
      <c r="I18" s="20" t="s">
        <v>49</v>
      </c>
      <c r="J18" s="20"/>
    </row>
    <row r="19" spans="1:12" s="25" customFormat="1" ht="24.6" customHeight="1">
      <c r="A19" s="22"/>
      <c r="B19" s="22"/>
      <c r="C19" s="22"/>
      <c r="D19" s="22"/>
      <c r="E19" s="23"/>
      <c r="F19" s="24"/>
      <c r="G19" s="24"/>
      <c r="I19" s="24"/>
      <c r="J19" s="24"/>
      <c r="K19" s="26"/>
    </row>
    <row r="20" spans="1:12" s="25" customFormat="1" ht="24.6" customHeight="1">
      <c r="B20" s="138" t="s">
        <v>196</v>
      </c>
      <c r="C20" s="137"/>
      <c r="E20" s="137" t="s">
        <v>197</v>
      </c>
      <c r="F20" s="137" t="s">
        <v>198</v>
      </c>
      <c r="H20" s="137"/>
      <c r="I20" s="137"/>
      <c r="J20" s="137"/>
      <c r="K20" s="137" t="s">
        <v>199</v>
      </c>
      <c r="L20" s="136"/>
    </row>
    <row r="21" spans="1:12" s="29" customFormat="1" ht="12.75">
      <c r="B21" s="79" t="s">
        <v>17</v>
      </c>
      <c r="C21" s="79"/>
      <c r="D21" s="79"/>
      <c r="E21" s="27" t="s">
        <v>17</v>
      </c>
      <c r="F21" s="166" t="s">
        <v>17</v>
      </c>
      <c r="G21" s="166"/>
      <c r="H21" s="28"/>
      <c r="J21" s="79"/>
      <c r="K21" s="166" t="s">
        <v>17</v>
      </c>
      <c r="L21" s="166"/>
    </row>
    <row r="24" spans="1:12">
      <c r="B24" s="165" t="s">
        <v>195</v>
      </c>
      <c r="C24" s="165"/>
      <c r="E24" s="139" t="s">
        <v>195</v>
      </c>
      <c r="F24" s="139" t="s">
        <v>200</v>
      </c>
      <c r="K24" s="139" t="s">
        <v>201</v>
      </c>
    </row>
  </sheetData>
  <mergeCells count="18">
    <mergeCell ref="B24:C24"/>
    <mergeCell ref="K21:L21"/>
    <mergeCell ref="K4:K5"/>
    <mergeCell ref="F21:G21"/>
    <mergeCell ref="A4:A5"/>
    <mergeCell ref="B4:B5"/>
    <mergeCell ref="C4:C5"/>
    <mergeCell ref="D4:D5"/>
    <mergeCell ref="E4:E5"/>
    <mergeCell ref="F4:F5"/>
    <mergeCell ref="G4:G5"/>
    <mergeCell ref="H4:J4"/>
    <mergeCell ref="N4:N5"/>
    <mergeCell ref="L4:L5"/>
    <mergeCell ref="M4:M5"/>
    <mergeCell ref="A1:M1"/>
    <mergeCell ref="A2:M2"/>
    <mergeCell ref="F3:H3"/>
  </mergeCells>
  <pageMargins left="0.25" right="0.25" top="0.75" bottom="0.75" header="0.3" footer="0.3"/>
  <pageSetup paperSize="9" scale="7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5"/>
  <sheetViews>
    <sheetView view="pageBreakPreview" topLeftCell="A22" zoomScale="115" zoomScaleNormal="70" zoomScaleSheetLayoutView="115" zoomScalePageLayoutView="85" workbookViewId="0">
      <selection activeCell="N6" sqref="N6:N25"/>
    </sheetView>
  </sheetViews>
  <sheetFormatPr defaultRowHeight="15"/>
  <cols>
    <col min="1" max="1" width="5.5703125" style="83" customWidth="1"/>
    <col min="2" max="2" width="22.42578125" style="84" customWidth="1"/>
    <col min="3" max="3" width="13.42578125" style="83" bestFit="1" customWidth="1"/>
    <col min="4" max="4" width="13.42578125" style="83" customWidth="1"/>
    <col min="5" max="5" width="46.7109375" style="83" customWidth="1"/>
    <col min="6" max="6" width="7.7109375" style="32" customWidth="1"/>
    <col min="7" max="8" width="7.85546875" style="32" customWidth="1"/>
    <col min="9" max="9" width="7.5703125" style="32" customWidth="1"/>
    <col min="10" max="10" width="7.42578125" style="32" customWidth="1"/>
    <col min="11" max="11" width="6.42578125" style="32" hidden="1" customWidth="1"/>
    <col min="12" max="12" width="7.85546875" style="32" customWidth="1"/>
    <col min="13" max="13" width="7.85546875" style="120" customWidth="1"/>
    <col min="14" max="14" width="10.140625" style="125" customWidth="1"/>
    <col min="15" max="16384" width="9.140625" style="83"/>
  </cols>
  <sheetData>
    <row r="1" spans="1:14" ht="24.4" customHeight="1">
      <c r="A1" s="174" t="s">
        <v>23</v>
      </c>
      <c r="B1" s="174"/>
      <c r="C1" s="174"/>
      <c r="D1" s="174"/>
      <c r="E1" s="174"/>
      <c r="F1" s="174"/>
      <c r="G1" s="174"/>
      <c r="H1" s="174"/>
      <c r="I1" s="174"/>
      <c r="J1" s="174"/>
      <c r="K1" s="174"/>
      <c r="L1" s="174"/>
      <c r="M1" s="174"/>
      <c r="N1" s="174"/>
    </row>
    <row r="2" spans="1:14" ht="18.75" customHeight="1">
      <c r="A2" s="175" t="s">
        <v>18</v>
      </c>
      <c r="B2" s="175"/>
      <c r="C2" s="175"/>
      <c r="D2" s="175"/>
      <c r="E2" s="175"/>
      <c r="F2" s="175"/>
      <c r="G2" s="175"/>
      <c r="H2" s="175"/>
      <c r="I2" s="175"/>
      <c r="J2" s="175"/>
      <c r="K2" s="175"/>
      <c r="L2" s="175"/>
      <c r="M2" s="175"/>
      <c r="N2" s="175"/>
    </row>
    <row r="3" spans="1:14">
      <c r="C3" s="84"/>
      <c r="E3" s="85"/>
      <c r="F3" s="177"/>
      <c r="G3" s="177"/>
      <c r="H3" s="177"/>
      <c r="M3" s="134"/>
    </row>
    <row r="4" spans="1:14" s="87" customFormat="1" ht="21.2" customHeight="1">
      <c r="A4" s="178" t="s">
        <v>1</v>
      </c>
      <c r="B4" s="178" t="s">
        <v>2</v>
      </c>
      <c r="C4" s="179" t="s">
        <v>3</v>
      </c>
      <c r="D4" s="180" t="s">
        <v>4</v>
      </c>
      <c r="E4" s="180" t="s">
        <v>5</v>
      </c>
      <c r="F4" s="181" t="s">
        <v>6</v>
      </c>
      <c r="G4" s="181" t="s">
        <v>7</v>
      </c>
      <c r="H4" s="183" t="s">
        <v>8</v>
      </c>
      <c r="I4" s="184"/>
      <c r="J4" s="184"/>
      <c r="K4" s="184"/>
      <c r="L4" s="185" t="s">
        <v>9</v>
      </c>
      <c r="M4" s="180" t="s">
        <v>97</v>
      </c>
      <c r="N4" s="180" t="s">
        <v>19</v>
      </c>
    </row>
    <row r="5" spans="1:14" s="87" customFormat="1" ht="49.7" customHeight="1">
      <c r="A5" s="178"/>
      <c r="B5" s="178"/>
      <c r="C5" s="179"/>
      <c r="D5" s="180"/>
      <c r="E5" s="180"/>
      <c r="F5" s="182"/>
      <c r="G5" s="182"/>
      <c r="H5" s="88" t="s">
        <v>10</v>
      </c>
      <c r="I5" s="88" t="s">
        <v>11</v>
      </c>
      <c r="J5" s="88" t="s">
        <v>12</v>
      </c>
      <c r="K5" s="88" t="s">
        <v>13</v>
      </c>
      <c r="L5" s="181"/>
      <c r="M5" s="186"/>
      <c r="N5" s="186"/>
    </row>
    <row r="6" spans="1:14" s="8" customFormat="1" ht="60">
      <c r="A6" s="89">
        <v>1</v>
      </c>
      <c r="B6" s="90" t="s">
        <v>51</v>
      </c>
      <c r="C6" s="91">
        <v>2005208422</v>
      </c>
      <c r="D6" s="91" t="s">
        <v>52</v>
      </c>
      <c r="E6" s="92" t="s">
        <v>53</v>
      </c>
      <c r="F6" s="93">
        <v>8.5</v>
      </c>
      <c r="G6" s="93">
        <v>8.3000000000000007</v>
      </c>
      <c r="H6" s="93">
        <v>8</v>
      </c>
      <c r="I6" s="93">
        <v>8</v>
      </c>
      <c r="J6" s="93">
        <v>8</v>
      </c>
      <c r="K6" s="94">
        <f t="shared" ref="K6:K25" si="0">AVERAGE(H6:J6)</f>
        <v>8</v>
      </c>
      <c r="L6" s="94">
        <f t="shared" ref="L6:L25" si="1">F6*0.3+G6*0.2+K6*0.5</f>
        <v>8.2100000000000009</v>
      </c>
      <c r="M6" s="121">
        <v>0</v>
      </c>
      <c r="N6" s="86">
        <f>L6+M6</f>
        <v>8.2100000000000009</v>
      </c>
    </row>
    <row r="7" spans="1:14" s="8" customFormat="1" ht="60">
      <c r="A7" s="89">
        <v>2</v>
      </c>
      <c r="B7" s="90" t="s">
        <v>54</v>
      </c>
      <c r="C7" s="91">
        <v>2022202033</v>
      </c>
      <c r="D7" s="91" t="s">
        <v>55</v>
      </c>
      <c r="E7" s="92" t="s">
        <v>56</v>
      </c>
      <c r="F7" s="93">
        <v>8.5</v>
      </c>
      <c r="G7" s="93">
        <v>8.3000000000000007</v>
      </c>
      <c r="H7" s="93">
        <v>7</v>
      </c>
      <c r="I7" s="93">
        <v>7</v>
      </c>
      <c r="J7" s="93">
        <v>7</v>
      </c>
      <c r="K7" s="94">
        <f t="shared" si="0"/>
        <v>7</v>
      </c>
      <c r="L7" s="94">
        <f t="shared" si="1"/>
        <v>7.71</v>
      </c>
      <c r="M7" s="121">
        <v>0</v>
      </c>
      <c r="N7" s="86">
        <f t="shared" ref="N7:N25" si="2">L7+M7</f>
        <v>7.71</v>
      </c>
    </row>
    <row r="8" spans="1:14" s="8" customFormat="1" ht="30">
      <c r="A8" s="89">
        <v>3</v>
      </c>
      <c r="B8" s="90" t="s">
        <v>57</v>
      </c>
      <c r="C8" s="91">
        <v>2005204163</v>
      </c>
      <c r="D8" s="91" t="s">
        <v>42</v>
      </c>
      <c r="E8" s="92" t="s">
        <v>58</v>
      </c>
      <c r="F8" s="93">
        <v>8.5</v>
      </c>
      <c r="G8" s="93">
        <v>8.3000000000000007</v>
      </c>
      <c r="H8" s="93">
        <v>8</v>
      </c>
      <c r="I8" s="93">
        <v>8</v>
      </c>
      <c r="J8" s="93">
        <v>8</v>
      </c>
      <c r="K8" s="94">
        <f t="shared" si="0"/>
        <v>8</v>
      </c>
      <c r="L8" s="94">
        <f t="shared" si="1"/>
        <v>8.2100000000000009</v>
      </c>
      <c r="M8" s="121">
        <v>0</v>
      </c>
      <c r="N8" s="86">
        <f t="shared" si="2"/>
        <v>8.2100000000000009</v>
      </c>
    </row>
    <row r="9" spans="1:14" s="8" customFormat="1" ht="30">
      <c r="A9" s="89">
        <v>4</v>
      </c>
      <c r="B9" s="90" t="s">
        <v>59</v>
      </c>
      <c r="C9" s="91">
        <v>2005208266</v>
      </c>
      <c r="D9" s="91" t="s">
        <v>60</v>
      </c>
      <c r="E9" s="92" t="s">
        <v>58</v>
      </c>
      <c r="F9" s="93">
        <v>8.5</v>
      </c>
      <c r="G9" s="93">
        <v>8.3000000000000007</v>
      </c>
      <c r="H9" s="93">
        <v>8</v>
      </c>
      <c r="I9" s="93">
        <v>8</v>
      </c>
      <c r="J9" s="93">
        <v>8</v>
      </c>
      <c r="K9" s="94">
        <f t="shared" si="0"/>
        <v>8</v>
      </c>
      <c r="L9" s="94">
        <f t="shared" si="1"/>
        <v>8.2100000000000009</v>
      </c>
      <c r="M9" s="121">
        <v>0</v>
      </c>
      <c r="N9" s="86">
        <f t="shared" si="2"/>
        <v>8.2100000000000009</v>
      </c>
    </row>
    <row r="10" spans="1:14" s="8" customFormat="1" ht="30">
      <c r="A10" s="89">
        <v>5</v>
      </c>
      <c r="B10" s="90" t="s">
        <v>61</v>
      </c>
      <c r="C10" s="91">
        <v>2005200667</v>
      </c>
      <c r="D10" s="91" t="s">
        <v>62</v>
      </c>
      <c r="E10" s="92" t="s">
        <v>63</v>
      </c>
      <c r="F10" s="93">
        <v>8</v>
      </c>
      <c r="G10" s="93">
        <v>8</v>
      </c>
      <c r="H10" s="93">
        <v>7.8</v>
      </c>
      <c r="I10" s="93">
        <v>7.5</v>
      </c>
      <c r="J10" s="93">
        <v>8</v>
      </c>
      <c r="K10" s="94">
        <f t="shared" si="0"/>
        <v>7.7666666666666666</v>
      </c>
      <c r="L10" s="94">
        <f t="shared" si="1"/>
        <v>7.8833333333333329</v>
      </c>
      <c r="M10" s="121">
        <v>0</v>
      </c>
      <c r="N10" s="86">
        <f t="shared" si="2"/>
        <v>7.8833333333333329</v>
      </c>
    </row>
    <row r="11" spans="1:14" s="8" customFormat="1" ht="30">
      <c r="A11" s="89">
        <v>6</v>
      </c>
      <c r="B11" s="90" t="s">
        <v>64</v>
      </c>
      <c r="C11" s="91">
        <v>2005201047</v>
      </c>
      <c r="D11" s="91" t="s">
        <v>65</v>
      </c>
      <c r="E11" s="92" t="s">
        <v>63</v>
      </c>
      <c r="F11" s="93">
        <v>7.5</v>
      </c>
      <c r="G11" s="93">
        <v>8</v>
      </c>
      <c r="H11" s="93">
        <v>7.8</v>
      </c>
      <c r="I11" s="93">
        <v>7.5</v>
      </c>
      <c r="J11" s="93">
        <v>8</v>
      </c>
      <c r="K11" s="94">
        <f t="shared" si="0"/>
        <v>7.7666666666666666</v>
      </c>
      <c r="L11" s="94">
        <f t="shared" si="1"/>
        <v>7.7333333333333334</v>
      </c>
      <c r="M11" s="121">
        <v>0</v>
      </c>
      <c r="N11" s="86">
        <f t="shared" si="2"/>
        <v>7.7333333333333334</v>
      </c>
    </row>
    <row r="12" spans="1:14" s="8" customFormat="1" ht="15.75">
      <c r="A12" s="89">
        <v>7</v>
      </c>
      <c r="B12" s="90" t="s">
        <v>66</v>
      </c>
      <c r="C12" s="91">
        <v>2005200245</v>
      </c>
      <c r="D12" s="91" t="s">
        <v>62</v>
      </c>
      <c r="E12" s="92" t="s">
        <v>67</v>
      </c>
      <c r="F12" s="93">
        <v>8.9</v>
      </c>
      <c r="G12" s="93">
        <v>8</v>
      </c>
      <c r="H12" s="93">
        <v>8</v>
      </c>
      <c r="I12" s="93">
        <v>8.5</v>
      </c>
      <c r="J12" s="93">
        <v>8</v>
      </c>
      <c r="K12" s="94">
        <f t="shared" si="0"/>
        <v>8.1666666666666661</v>
      </c>
      <c r="L12" s="94">
        <f t="shared" si="1"/>
        <v>8.3533333333333317</v>
      </c>
      <c r="M12" s="121">
        <v>0</v>
      </c>
      <c r="N12" s="86">
        <f t="shared" si="2"/>
        <v>8.3533333333333317</v>
      </c>
    </row>
    <row r="13" spans="1:14" s="8" customFormat="1" ht="45">
      <c r="A13" s="89">
        <v>8</v>
      </c>
      <c r="B13" s="90" t="s">
        <v>68</v>
      </c>
      <c r="C13" s="91">
        <v>2022200018</v>
      </c>
      <c r="D13" s="91" t="s">
        <v>55</v>
      </c>
      <c r="E13" s="92" t="s">
        <v>69</v>
      </c>
      <c r="F13" s="93">
        <v>8</v>
      </c>
      <c r="G13" s="93">
        <v>8</v>
      </c>
      <c r="H13" s="93">
        <v>7.8</v>
      </c>
      <c r="I13" s="93">
        <v>8</v>
      </c>
      <c r="J13" s="93">
        <v>8</v>
      </c>
      <c r="K13" s="94">
        <f t="shared" si="0"/>
        <v>7.9333333333333336</v>
      </c>
      <c r="L13" s="94">
        <f t="shared" si="1"/>
        <v>7.9666666666666668</v>
      </c>
      <c r="M13" s="121">
        <v>0</v>
      </c>
      <c r="N13" s="86">
        <f t="shared" si="2"/>
        <v>7.9666666666666668</v>
      </c>
    </row>
    <row r="14" spans="1:14" s="8" customFormat="1" ht="45">
      <c r="A14" s="89">
        <v>9</v>
      </c>
      <c r="B14" s="90" t="s">
        <v>70</v>
      </c>
      <c r="C14" s="91">
        <v>2022208666</v>
      </c>
      <c r="D14" s="91" t="s">
        <v>71</v>
      </c>
      <c r="E14" s="92" t="s">
        <v>69</v>
      </c>
      <c r="F14" s="93">
        <v>8.8000000000000007</v>
      </c>
      <c r="G14" s="93">
        <v>8</v>
      </c>
      <c r="H14" s="93">
        <v>7.8</v>
      </c>
      <c r="I14" s="93">
        <v>8.3000000000000007</v>
      </c>
      <c r="J14" s="93">
        <v>8</v>
      </c>
      <c r="K14" s="94">
        <f t="shared" si="0"/>
        <v>8.0333333333333332</v>
      </c>
      <c r="L14" s="94">
        <f t="shared" si="1"/>
        <v>8.2566666666666677</v>
      </c>
      <c r="M14" s="121">
        <v>0</v>
      </c>
      <c r="N14" s="86">
        <f t="shared" si="2"/>
        <v>8.2566666666666677</v>
      </c>
    </row>
    <row r="15" spans="1:14" s="8" customFormat="1" ht="45">
      <c r="A15" s="89">
        <v>10</v>
      </c>
      <c r="B15" s="90" t="s">
        <v>72</v>
      </c>
      <c r="C15" s="91">
        <v>2006202014</v>
      </c>
      <c r="D15" s="91" t="s">
        <v>73</v>
      </c>
      <c r="E15" s="92" t="s">
        <v>74</v>
      </c>
      <c r="F15" s="93">
        <v>8.25</v>
      </c>
      <c r="G15" s="93">
        <v>7.3</v>
      </c>
      <c r="H15" s="93">
        <v>6.8</v>
      </c>
      <c r="I15" s="93">
        <v>6.5</v>
      </c>
      <c r="J15" s="93">
        <v>7</v>
      </c>
      <c r="K15" s="94">
        <f t="shared" si="0"/>
        <v>6.7666666666666666</v>
      </c>
      <c r="L15" s="94">
        <f t="shared" si="1"/>
        <v>7.3183333333333334</v>
      </c>
      <c r="M15" s="121">
        <v>0</v>
      </c>
      <c r="N15" s="86">
        <f t="shared" si="2"/>
        <v>7.3183333333333334</v>
      </c>
    </row>
    <row r="16" spans="1:14" s="8" customFormat="1" ht="45">
      <c r="A16" s="89">
        <v>11</v>
      </c>
      <c r="B16" s="90" t="s">
        <v>75</v>
      </c>
      <c r="C16" s="91">
        <v>2006202013</v>
      </c>
      <c r="D16" s="91" t="s">
        <v>73</v>
      </c>
      <c r="E16" s="92" t="s">
        <v>74</v>
      </c>
      <c r="F16" s="93">
        <v>8.25</v>
      </c>
      <c r="G16" s="93">
        <v>7.3</v>
      </c>
      <c r="H16" s="93">
        <v>6.8</v>
      </c>
      <c r="I16" s="93">
        <v>6.5</v>
      </c>
      <c r="J16" s="93">
        <v>7</v>
      </c>
      <c r="K16" s="94">
        <f t="shared" si="0"/>
        <v>6.7666666666666666</v>
      </c>
      <c r="L16" s="94">
        <f t="shared" si="1"/>
        <v>7.3183333333333334</v>
      </c>
      <c r="M16" s="121">
        <v>0</v>
      </c>
      <c r="N16" s="86">
        <f t="shared" si="2"/>
        <v>7.3183333333333334</v>
      </c>
    </row>
    <row r="17" spans="1:14" s="8" customFormat="1" ht="30">
      <c r="A17" s="89">
        <v>12</v>
      </c>
      <c r="B17" s="90" t="s">
        <v>76</v>
      </c>
      <c r="C17" s="91">
        <v>2005203037</v>
      </c>
      <c r="D17" s="91" t="s">
        <v>77</v>
      </c>
      <c r="E17" s="92" t="s">
        <v>78</v>
      </c>
      <c r="F17" s="93">
        <v>8</v>
      </c>
      <c r="G17" s="93">
        <v>7.3</v>
      </c>
      <c r="H17" s="93">
        <v>7</v>
      </c>
      <c r="I17" s="93">
        <v>7</v>
      </c>
      <c r="J17" s="93">
        <v>7</v>
      </c>
      <c r="K17" s="94">
        <f t="shared" si="0"/>
        <v>7</v>
      </c>
      <c r="L17" s="94">
        <f t="shared" si="1"/>
        <v>7.3599999999999994</v>
      </c>
      <c r="M17" s="121">
        <v>0</v>
      </c>
      <c r="N17" s="86">
        <f t="shared" si="2"/>
        <v>7.3599999999999994</v>
      </c>
    </row>
    <row r="18" spans="1:14" s="8" customFormat="1" ht="30">
      <c r="A18" s="89">
        <v>13</v>
      </c>
      <c r="B18" s="90" t="s">
        <v>79</v>
      </c>
      <c r="C18" s="91">
        <v>2005201224</v>
      </c>
      <c r="D18" s="91" t="s">
        <v>80</v>
      </c>
      <c r="E18" s="92" t="s">
        <v>78</v>
      </c>
      <c r="F18" s="93">
        <v>6.9</v>
      </c>
      <c r="G18" s="93">
        <v>7.3</v>
      </c>
      <c r="H18" s="93">
        <v>7</v>
      </c>
      <c r="I18" s="93">
        <v>7</v>
      </c>
      <c r="J18" s="93">
        <v>7</v>
      </c>
      <c r="K18" s="94">
        <f t="shared" si="0"/>
        <v>7</v>
      </c>
      <c r="L18" s="94">
        <f t="shared" si="1"/>
        <v>7.0299999999999994</v>
      </c>
      <c r="M18" s="121">
        <v>0</v>
      </c>
      <c r="N18" s="86">
        <f t="shared" si="2"/>
        <v>7.0299999999999994</v>
      </c>
    </row>
    <row r="19" spans="1:14" s="8" customFormat="1" ht="45">
      <c r="A19" s="89">
        <v>14</v>
      </c>
      <c r="B19" s="90" t="s">
        <v>81</v>
      </c>
      <c r="C19" s="91">
        <v>2005208242</v>
      </c>
      <c r="D19" s="91" t="s">
        <v>82</v>
      </c>
      <c r="E19" s="92" t="s">
        <v>83</v>
      </c>
      <c r="F19" s="93">
        <v>7.5</v>
      </c>
      <c r="G19" s="93">
        <v>7.3</v>
      </c>
      <c r="H19" s="93">
        <v>7</v>
      </c>
      <c r="I19" s="93">
        <v>7.3</v>
      </c>
      <c r="J19" s="93">
        <v>7.3</v>
      </c>
      <c r="K19" s="94">
        <f t="shared" si="0"/>
        <v>7.2</v>
      </c>
      <c r="L19" s="94">
        <f t="shared" si="1"/>
        <v>7.3100000000000005</v>
      </c>
      <c r="M19" s="121">
        <v>0</v>
      </c>
      <c r="N19" s="86">
        <f t="shared" si="2"/>
        <v>7.3100000000000005</v>
      </c>
    </row>
    <row r="20" spans="1:14" s="8" customFormat="1" ht="30">
      <c r="A20" s="89">
        <v>15</v>
      </c>
      <c r="B20" s="90" t="s">
        <v>84</v>
      </c>
      <c r="C20" s="91">
        <v>2035202007</v>
      </c>
      <c r="D20" s="91" t="s">
        <v>85</v>
      </c>
      <c r="E20" s="92" t="s">
        <v>86</v>
      </c>
      <c r="F20" s="93">
        <v>8.25</v>
      </c>
      <c r="G20" s="93">
        <v>6.5</v>
      </c>
      <c r="H20" s="93">
        <v>6.8</v>
      </c>
      <c r="I20" s="93">
        <v>6.5</v>
      </c>
      <c r="J20" s="93">
        <v>6.5</v>
      </c>
      <c r="K20" s="94">
        <f t="shared" si="0"/>
        <v>6.6000000000000005</v>
      </c>
      <c r="L20" s="94">
        <f t="shared" si="1"/>
        <v>7.0750000000000011</v>
      </c>
      <c r="M20" s="121">
        <v>0</v>
      </c>
      <c r="N20" s="86">
        <f t="shared" si="2"/>
        <v>7.0750000000000011</v>
      </c>
    </row>
    <row r="21" spans="1:14" s="8" customFormat="1" ht="30">
      <c r="A21" s="89">
        <v>16</v>
      </c>
      <c r="B21" s="90" t="s">
        <v>87</v>
      </c>
      <c r="C21" s="91">
        <v>2006200060</v>
      </c>
      <c r="D21" s="91" t="s">
        <v>52</v>
      </c>
      <c r="E21" s="92" t="s">
        <v>86</v>
      </c>
      <c r="F21" s="93">
        <v>8.25</v>
      </c>
      <c r="G21" s="93">
        <v>6.5</v>
      </c>
      <c r="H21" s="93">
        <v>6.8</v>
      </c>
      <c r="I21" s="93">
        <v>6.5</v>
      </c>
      <c r="J21" s="93">
        <v>6.5</v>
      </c>
      <c r="K21" s="94">
        <f t="shared" si="0"/>
        <v>6.6000000000000005</v>
      </c>
      <c r="L21" s="94">
        <f t="shared" si="1"/>
        <v>7.0750000000000011</v>
      </c>
      <c r="M21" s="121">
        <v>0</v>
      </c>
      <c r="N21" s="86">
        <f t="shared" si="2"/>
        <v>7.0750000000000011</v>
      </c>
    </row>
    <row r="22" spans="1:14" s="8" customFormat="1" ht="30">
      <c r="A22" s="89">
        <v>17</v>
      </c>
      <c r="B22" s="90" t="s">
        <v>88</v>
      </c>
      <c r="C22" s="91">
        <v>2022208748</v>
      </c>
      <c r="D22" s="91" t="s">
        <v>71</v>
      </c>
      <c r="E22" s="92" t="s">
        <v>89</v>
      </c>
      <c r="F22" s="93">
        <v>7.8</v>
      </c>
      <c r="G22" s="93">
        <v>6.5</v>
      </c>
      <c r="H22" s="93">
        <v>7.3</v>
      </c>
      <c r="I22" s="93">
        <v>7.5</v>
      </c>
      <c r="J22" s="93">
        <v>7</v>
      </c>
      <c r="K22" s="94">
        <f t="shared" si="0"/>
        <v>7.2666666666666666</v>
      </c>
      <c r="L22" s="94">
        <f t="shared" si="1"/>
        <v>7.2733333333333334</v>
      </c>
      <c r="M22" s="121">
        <v>0</v>
      </c>
      <c r="N22" s="86">
        <f t="shared" si="2"/>
        <v>7.2733333333333334</v>
      </c>
    </row>
    <row r="23" spans="1:14" s="8" customFormat="1" ht="30">
      <c r="A23" s="89">
        <v>18</v>
      </c>
      <c r="B23" s="90" t="s">
        <v>90</v>
      </c>
      <c r="C23" s="91">
        <v>2005202084</v>
      </c>
      <c r="D23" s="91" t="s">
        <v>42</v>
      </c>
      <c r="E23" s="92" t="s">
        <v>91</v>
      </c>
      <c r="F23" s="93">
        <v>8.3000000000000007</v>
      </c>
      <c r="G23" s="93">
        <v>8.5</v>
      </c>
      <c r="H23" s="93">
        <v>8.5</v>
      </c>
      <c r="I23" s="93">
        <v>8.5</v>
      </c>
      <c r="J23" s="93">
        <v>8.5</v>
      </c>
      <c r="K23" s="94">
        <f t="shared" si="0"/>
        <v>8.5</v>
      </c>
      <c r="L23" s="94">
        <f t="shared" si="1"/>
        <v>8.4400000000000013</v>
      </c>
      <c r="M23" s="121">
        <v>0</v>
      </c>
      <c r="N23" s="86">
        <f t="shared" si="2"/>
        <v>8.4400000000000013</v>
      </c>
    </row>
    <row r="24" spans="1:14" s="8" customFormat="1" ht="15.75">
      <c r="A24" s="89">
        <v>19</v>
      </c>
      <c r="B24" s="90" t="s">
        <v>92</v>
      </c>
      <c r="C24" s="91">
        <v>2005200422</v>
      </c>
      <c r="D24" s="91" t="s">
        <v>93</v>
      </c>
      <c r="E24" s="92" t="s">
        <v>94</v>
      </c>
      <c r="F24" s="93">
        <v>8</v>
      </c>
      <c r="G24" s="93">
        <v>8</v>
      </c>
      <c r="H24" s="93">
        <v>7.8</v>
      </c>
      <c r="I24" s="93">
        <v>8</v>
      </c>
      <c r="J24" s="93">
        <v>8</v>
      </c>
      <c r="K24" s="94">
        <f t="shared" si="0"/>
        <v>7.9333333333333336</v>
      </c>
      <c r="L24" s="94">
        <f t="shared" si="1"/>
        <v>7.9666666666666668</v>
      </c>
      <c r="M24" s="121">
        <v>0</v>
      </c>
      <c r="N24" s="86">
        <f t="shared" si="2"/>
        <v>7.9666666666666668</v>
      </c>
    </row>
    <row r="25" spans="1:14" s="8" customFormat="1" ht="15.75">
      <c r="A25" s="89">
        <v>20</v>
      </c>
      <c r="B25" s="90" t="s">
        <v>95</v>
      </c>
      <c r="C25" s="91">
        <v>2005200407</v>
      </c>
      <c r="D25" s="91" t="s">
        <v>36</v>
      </c>
      <c r="E25" s="92" t="s">
        <v>96</v>
      </c>
      <c r="F25" s="93">
        <v>8</v>
      </c>
      <c r="G25" s="93">
        <v>7.3</v>
      </c>
      <c r="H25" s="93">
        <v>7.5</v>
      </c>
      <c r="I25" s="93">
        <v>7.5</v>
      </c>
      <c r="J25" s="93">
        <v>7.3</v>
      </c>
      <c r="K25" s="94">
        <f t="shared" si="0"/>
        <v>7.4333333333333336</v>
      </c>
      <c r="L25" s="94">
        <f t="shared" si="1"/>
        <v>7.5766666666666662</v>
      </c>
      <c r="M25" s="121">
        <v>0</v>
      </c>
      <c r="N25" s="86">
        <f t="shared" si="2"/>
        <v>7.5766666666666662</v>
      </c>
    </row>
    <row r="26" spans="1:14" s="8" customFormat="1" ht="15.75">
      <c r="A26" s="11"/>
      <c r="B26" s="95"/>
      <c r="C26" s="96"/>
      <c r="D26" s="96"/>
      <c r="E26" s="97"/>
      <c r="F26" s="32"/>
      <c r="G26" s="32"/>
      <c r="H26" s="32"/>
      <c r="I26" s="32"/>
      <c r="J26" s="32"/>
      <c r="K26" s="32"/>
      <c r="L26" s="32"/>
      <c r="M26" s="134"/>
      <c r="N26" s="125"/>
    </row>
    <row r="27" spans="1:14" s="8" customFormat="1" ht="15.75">
      <c r="A27" s="11"/>
      <c r="B27" s="95"/>
      <c r="C27" s="96"/>
      <c r="D27" s="96"/>
      <c r="E27" s="97"/>
      <c r="F27" s="32"/>
      <c r="G27" s="32"/>
      <c r="H27" s="32"/>
      <c r="I27" s="32"/>
      <c r="J27" s="32"/>
      <c r="K27" s="32"/>
      <c r="L27" s="32"/>
      <c r="M27" s="134"/>
      <c r="N27" s="125"/>
    </row>
    <row r="28" spans="1:14" s="8" customFormat="1" ht="16.5">
      <c r="A28" s="83"/>
      <c r="B28" s="15" t="s">
        <v>48</v>
      </c>
      <c r="C28" s="98"/>
      <c r="D28" s="99"/>
      <c r="E28" s="100"/>
      <c r="F28" s="32"/>
      <c r="G28" s="32"/>
      <c r="H28" s="32"/>
      <c r="I28" s="32"/>
      <c r="J28" s="32"/>
      <c r="K28" s="101"/>
      <c r="L28" s="32"/>
      <c r="M28" s="134"/>
      <c r="N28" s="125"/>
    </row>
    <row r="29" spans="1:14" s="8" customFormat="1" ht="16.5">
      <c r="A29" s="83"/>
      <c r="B29" s="15" t="s">
        <v>50</v>
      </c>
      <c r="C29" s="84"/>
      <c r="D29" s="83"/>
      <c r="E29" s="102"/>
      <c r="G29" s="103"/>
      <c r="I29" s="103" t="s">
        <v>49</v>
      </c>
      <c r="J29" s="103"/>
      <c r="K29" s="104"/>
      <c r="L29" s="33"/>
      <c r="M29" s="104"/>
      <c r="N29" s="104"/>
    </row>
    <row r="30" spans="1:14" s="8" customFormat="1" ht="16.5">
      <c r="A30" s="106"/>
      <c r="B30" s="106"/>
      <c r="C30" s="106"/>
      <c r="D30" s="106"/>
      <c r="E30" s="107"/>
      <c r="F30" s="104"/>
      <c r="G30" s="104"/>
      <c r="H30" s="105"/>
      <c r="I30" s="104"/>
      <c r="J30" s="104"/>
      <c r="K30" s="104"/>
      <c r="L30" s="33"/>
      <c r="M30" s="104"/>
      <c r="N30" s="104"/>
    </row>
    <row r="31" spans="1:14" s="8" customFormat="1" ht="16.5">
      <c r="A31" s="189" t="s">
        <v>14</v>
      </c>
      <c r="B31" s="189"/>
      <c r="C31" s="189"/>
      <c r="D31" s="189"/>
      <c r="E31" s="137" t="s">
        <v>197</v>
      </c>
      <c r="F31" s="137" t="s">
        <v>198</v>
      </c>
      <c r="G31" s="25"/>
      <c r="H31" s="137"/>
      <c r="I31" s="137"/>
      <c r="J31" s="137"/>
      <c r="K31" s="137" t="s">
        <v>199</v>
      </c>
      <c r="L31" s="137" t="s">
        <v>199</v>
      </c>
      <c r="M31" s="135"/>
      <c r="N31" s="126"/>
    </row>
    <row r="32" spans="1:14">
      <c r="A32" s="176" t="s">
        <v>17</v>
      </c>
      <c r="B32" s="176"/>
      <c r="C32" s="176"/>
      <c r="D32" s="176"/>
      <c r="E32" s="27" t="s">
        <v>17</v>
      </c>
      <c r="F32" s="79" t="s">
        <v>17</v>
      </c>
      <c r="G32" s="79"/>
      <c r="H32" s="28"/>
      <c r="I32" s="29"/>
      <c r="J32" s="79"/>
      <c r="K32" s="188" t="s">
        <v>17</v>
      </c>
      <c r="L32" s="188"/>
      <c r="M32" s="188"/>
      <c r="N32" s="188"/>
    </row>
    <row r="35" spans="2:14" s="140" customFormat="1" ht="15.75">
      <c r="B35" s="187" t="s">
        <v>195</v>
      </c>
      <c r="C35" s="187"/>
      <c r="E35" s="141" t="s">
        <v>202</v>
      </c>
      <c r="F35" s="142" t="s">
        <v>203</v>
      </c>
      <c r="G35" s="142"/>
      <c r="H35" s="142"/>
      <c r="I35" s="142"/>
      <c r="J35" s="142"/>
      <c r="K35" s="142"/>
      <c r="L35" s="142" t="s">
        <v>204</v>
      </c>
      <c r="M35" s="143"/>
      <c r="N35" s="144"/>
    </row>
  </sheetData>
  <mergeCells count="18">
    <mergeCell ref="B35:C35"/>
    <mergeCell ref="K32:N32"/>
    <mergeCell ref="D4:D5"/>
    <mergeCell ref="A31:D31"/>
    <mergeCell ref="A1:N1"/>
    <mergeCell ref="A2:N2"/>
    <mergeCell ref="A32:D32"/>
    <mergeCell ref="F3:H3"/>
    <mergeCell ref="A4:A5"/>
    <mergeCell ref="B4:B5"/>
    <mergeCell ref="C4:C5"/>
    <mergeCell ref="E4:E5"/>
    <mergeCell ref="F4:F5"/>
    <mergeCell ref="G4:G5"/>
    <mergeCell ref="H4:K4"/>
    <mergeCell ref="L4:L5"/>
    <mergeCell ref="M4:M5"/>
    <mergeCell ref="N4:N5"/>
  </mergeCells>
  <pageMargins left="0.23622047244094491" right="0.23622047244094491" top="0.35433070866141736" bottom="0.35433070866141736" header="0.31496062992125984" footer="0.31496062992125984"/>
  <pageSetup paperSize="9" scale="86"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5"/>
  <sheetViews>
    <sheetView view="pageBreakPreview" zoomScale="115" zoomScaleNormal="100" zoomScaleSheetLayoutView="115" workbookViewId="0">
      <selection activeCell="M25" sqref="M6:M25"/>
    </sheetView>
  </sheetViews>
  <sheetFormatPr defaultRowHeight="15"/>
  <cols>
    <col min="1" max="1" width="5.7109375" customWidth="1"/>
    <col min="2" max="2" width="25.5703125" style="1" bestFit="1" customWidth="1"/>
    <col min="3" max="3" width="13.42578125" style="1" bestFit="1" customWidth="1"/>
    <col min="4" max="4" width="13.5703125" customWidth="1"/>
    <col min="5" max="5" width="33.140625" customWidth="1"/>
    <col min="6" max="6" width="9" style="3" customWidth="1"/>
    <col min="7" max="7" width="9.140625" style="3"/>
    <col min="8" max="8" width="9.42578125" style="3" customWidth="1"/>
    <col min="9" max="11" width="9.140625" style="3"/>
    <col min="12" max="12" width="11" style="3" customWidth="1"/>
    <col min="13" max="13" width="10.5703125" style="127" bestFit="1" customWidth="1"/>
    <col min="14" max="14" width="9.140625" customWidth="1"/>
  </cols>
  <sheetData>
    <row r="1" spans="1:14" ht="24.4" customHeight="1">
      <c r="A1" s="162" t="s">
        <v>23</v>
      </c>
      <c r="B1" s="162"/>
      <c r="C1" s="162"/>
      <c r="D1" s="162"/>
      <c r="E1" s="162"/>
      <c r="F1" s="162"/>
      <c r="G1" s="162"/>
      <c r="H1" s="162"/>
      <c r="I1" s="162"/>
      <c r="J1" s="162"/>
      <c r="K1" s="162"/>
      <c r="L1" s="162"/>
      <c r="M1" s="162"/>
    </row>
    <row r="2" spans="1:14" ht="24.4" customHeight="1">
      <c r="A2" s="190" t="s">
        <v>21</v>
      </c>
      <c r="B2" s="190"/>
      <c r="C2" s="190"/>
      <c r="D2" s="190"/>
      <c r="E2" s="190"/>
      <c r="F2" s="190"/>
      <c r="G2" s="190"/>
      <c r="H2" s="190"/>
      <c r="I2" s="190"/>
      <c r="J2" s="190"/>
      <c r="K2" s="190"/>
      <c r="L2" s="190"/>
      <c r="M2" s="190"/>
    </row>
    <row r="3" spans="1:14">
      <c r="F3" s="164"/>
      <c r="G3" s="164"/>
      <c r="H3" s="164"/>
    </row>
    <row r="4" spans="1:14" s="4" customFormat="1" ht="21" customHeight="1">
      <c r="A4" s="168" t="s">
        <v>1</v>
      </c>
      <c r="B4" s="168" t="s">
        <v>2</v>
      </c>
      <c r="C4" s="168" t="s">
        <v>3</v>
      </c>
      <c r="D4" s="161" t="s">
        <v>4</v>
      </c>
      <c r="E4" s="161" t="s">
        <v>5</v>
      </c>
      <c r="F4" s="167" t="s">
        <v>6</v>
      </c>
      <c r="G4" s="167" t="s">
        <v>7</v>
      </c>
      <c r="H4" s="167" t="s">
        <v>8</v>
      </c>
      <c r="I4" s="167"/>
      <c r="J4" s="167"/>
      <c r="K4" s="167" t="s">
        <v>9</v>
      </c>
      <c r="L4" s="161" t="s">
        <v>97</v>
      </c>
      <c r="M4" s="161" t="s">
        <v>19</v>
      </c>
      <c r="N4" s="168" t="s">
        <v>190</v>
      </c>
    </row>
    <row r="5" spans="1:14" s="4" customFormat="1" ht="49.5" customHeight="1">
      <c r="A5" s="168"/>
      <c r="B5" s="168"/>
      <c r="C5" s="168"/>
      <c r="D5" s="161"/>
      <c r="E5" s="161"/>
      <c r="F5" s="167"/>
      <c r="G5" s="167"/>
      <c r="H5" s="149" t="s">
        <v>10</v>
      </c>
      <c r="I5" s="149" t="s">
        <v>11</v>
      </c>
      <c r="J5" s="149" t="s">
        <v>12</v>
      </c>
      <c r="K5" s="167"/>
      <c r="L5" s="161"/>
      <c r="M5" s="161"/>
      <c r="N5" s="168"/>
    </row>
    <row r="6" spans="1:14" s="8" customFormat="1" ht="51">
      <c r="A6" s="153">
        <v>1</v>
      </c>
      <c r="B6" s="45" t="s">
        <v>100</v>
      </c>
      <c r="C6" s="46">
        <v>2005201313</v>
      </c>
      <c r="D6" s="47" t="s">
        <v>101</v>
      </c>
      <c r="E6" s="45" t="s">
        <v>102</v>
      </c>
      <c r="F6" s="155">
        <v>8.4</v>
      </c>
      <c r="G6" s="155">
        <v>8</v>
      </c>
      <c r="H6" s="156">
        <v>7.5</v>
      </c>
      <c r="I6" s="157">
        <v>7</v>
      </c>
      <c r="J6" s="156">
        <v>7.8</v>
      </c>
      <c r="K6" s="156">
        <f>AVERAGE(H6:J6)</f>
        <v>7.4333333333333336</v>
      </c>
      <c r="L6" s="159"/>
      <c r="M6" s="158">
        <f>F6*0.3+G6*0.2+K6*0.5+L6</f>
        <v>7.8366666666666669</v>
      </c>
      <c r="N6" s="30"/>
    </row>
    <row r="7" spans="1:14" s="8" customFormat="1" ht="51">
      <c r="A7" s="153">
        <v>2</v>
      </c>
      <c r="B7" s="45" t="s">
        <v>103</v>
      </c>
      <c r="C7" s="46">
        <v>2005200705</v>
      </c>
      <c r="D7" s="47" t="s">
        <v>101</v>
      </c>
      <c r="E7" s="45" t="s">
        <v>102</v>
      </c>
      <c r="F7" s="155">
        <v>8.3000000000000007</v>
      </c>
      <c r="G7" s="155">
        <v>8</v>
      </c>
      <c r="H7" s="156">
        <v>7.5</v>
      </c>
      <c r="I7" s="157">
        <v>7</v>
      </c>
      <c r="J7" s="156">
        <v>7.8</v>
      </c>
      <c r="K7" s="156">
        <f t="shared" ref="K7:K25" si="0">AVERAGE(H7:J7)</f>
        <v>7.4333333333333336</v>
      </c>
      <c r="L7" s="154"/>
      <c r="M7" s="158">
        <f t="shared" ref="M7:M25" si="1">F7*0.3+G7*0.2+K7*0.5+L7</f>
        <v>7.8066666666666666</v>
      </c>
      <c r="N7" s="30"/>
    </row>
    <row r="8" spans="1:14" s="8" customFormat="1" ht="25.5">
      <c r="A8" s="153">
        <v>3</v>
      </c>
      <c r="B8" s="48" t="s">
        <v>104</v>
      </c>
      <c r="C8" s="49">
        <v>2005200770</v>
      </c>
      <c r="D8" s="50" t="s">
        <v>101</v>
      </c>
      <c r="E8" s="48" t="s">
        <v>105</v>
      </c>
      <c r="F8" s="155">
        <v>9</v>
      </c>
      <c r="G8" s="155">
        <v>8.5</v>
      </c>
      <c r="H8" s="156">
        <v>8</v>
      </c>
      <c r="I8" s="157">
        <v>8</v>
      </c>
      <c r="J8" s="156">
        <v>8</v>
      </c>
      <c r="K8" s="156">
        <f t="shared" si="0"/>
        <v>8</v>
      </c>
      <c r="L8" s="154"/>
      <c r="M8" s="158">
        <f t="shared" si="1"/>
        <v>8.4</v>
      </c>
      <c r="N8" s="30"/>
    </row>
    <row r="9" spans="1:14" s="8" customFormat="1" ht="25.5">
      <c r="A9" s="153">
        <v>4</v>
      </c>
      <c r="B9" s="48" t="s">
        <v>106</v>
      </c>
      <c r="C9" s="49">
        <v>2005201121</v>
      </c>
      <c r="D9" s="50" t="s">
        <v>80</v>
      </c>
      <c r="E9" s="48" t="s">
        <v>105</v>
      </c>
      <c r="F9" s="155">
        <v>9</v>
      </c>
      <c r="G9" s="155">
        <v>8.5</v>
      </c>
      <c r="H9" s="156">
        <v>8.1999999999999993</v>
      </c>
      <c r="I9" s="157">
        <v>8.5</v>
      </c>
      <c r="J9" s="156">
        <v>8.1999999999999993</v>
      </c>
      <c r="K9" s="156">
        <f t="shared" si="0"/>
        <v>8.2999999999999989</v>
      </c>
      <c r="L9" s="154"/>
      <c r="M9" s="158">
        <f t="shared" si="1"/>
        <v>8.5500000000000007</v>
      </c>
      <c r="N9" s="30"/>
    </row>
    <row r="10" spans="1:14" s="8" customFormat="1" ht="38.25">
      <c r="A10" s="153">
        <v>5</v>
      </c>
      <c r="B10" s="48" t="s">
        <v>107</v>
      </c>
      <c r="C10" s="49">
        <v>2005202122</v>
      </c>
      <c r="D10" s="50" t="s">
        <v>25</v>
      </c>
      <c r="E10" s="45" t="s">
        <v>108</v>
      </c>
      <c r="F10" s="155">
        <v>8.75</v>
      </c>
      <c r="G10" s="155">
        <v>8.4</v>
      </c>
      <c r="H10" s="156">
        <v>7.5</v>
      </c>
      <c r="I10" s="157">
        <v>7.5</v>
      </c>
      <c r="J10" s="156">
        <v>7.7</v>
      </c>
      <c r="K10" s="156">
        <f t="shared" si="0"/>
        <v>7.5666666666666664</v>
      </c>
      <c r="L10" s="154"/>
      <c r="M10" s="158">
        <f t="shared" si="1"/>
        <v>8.0883333333333329</v>
      </c>
      <c r="N10" s="30"/>
    </row>
    <row r="11" spans="1:14" s="8" customFormat="1" ht="38.25">
      <c r="A11" s="153">
        <v>6</v>
      </c>
      <c r="B11" s="48" t="s">
        <v>109</v>
      </c>
      <c r="C11" s="49">
        <v>2005208545</v>
      </c>
      <c r="D11" s="50" t="s">
        <v>30</v>
      </c>
      <c r="E11" s="45" t="s">
        <v>108</v>
      </c>
      <c r="F11" s="155">
        <v>8.75</v>
      </c>
      <c r="G11" s="155">
        <v>8.4</v>
      </c>
      <c r="H11" s="156">
        <v>7.5</v>
      </c>
      <c r="I11" s="157">
        <v>7.5</v>
      </c>
      <c r="J11" s="156">
        <v>7.7</v>
      </c>
      <c r="K11" s="156">
        <f t="shared" si="0"/>
        <v>7.5666666666666664</v>
      </c>
      <c r="L11" s="154"/>
      <c r="M11" s="158">
        <f t="shared" si="1"/>
        <v>8.0883333333333329</v>
      </c>
      <c r="N11" s="30"/>
    </row>
    <row r="12" spans="1:14" s="8" customFormat="1" ht="25.5">
      <c r="A12" s="153">
        <v>7</v>
      </c>
      <c r="B12" s="45" t="s">
        <v>110</v>
      </c>
      <c r="C12" s="46">
        <v>2005200835</v>
      </c>
      <c r="D12" s="47" t="s">
        <v>62</v>
      </c>
      <c r="E12" s="45" t="s">
        <v>111</v>
      </c>
      <c r="F12" s="155">
        <v>8.4</v>
      </c>
      <c r="G12" s="155">
        <v>8</v>
      </c>
      <c r="H12" s="156">
        <v>8.5</v>
      </c>
      <c r="I12" s="157">
        <v>8.5</v>
      </c>
      <c r="J12" s="156">
        <v>8.5</v>
      </c>
      <c r="K12" s="156">
        <f t="shared" si="0"/>
        <v>8.5</v>
      </c>
      <c r="L12" s="154"/>
      <c r="M12" s="158">
        <f t="shared" si="1"/>
        <v>8.370000000000001</v>
      </c>
      <c r="N12" s="30"/>
    </row>
    <row r="13" spans="1:14" s="8" customFormat="1" ht="25.5">
      <c r="A13" s="153">
        <v>8</v>
      </c>
      <c r="B13" s="45" t="s">
        <v>112</v>
      </c>
      <c r="C13" s="46">
        <v>2005200737</v>
      </c>
      <c r="D13" s="47" t="s">
        <v>36</v>
      </c>
      <c r="E13" s="45" t="s">
        <v>111</v>
      </c>
      <c r="F13" s="155">
        <v>8</v>
      </c>
      <c r="G13" s="155">
        <v>8</v>
      </c>
      <c r="H13" s="156">
        <v>8.1999999999999993</v>
      </c>
      <c r="I13" s="157">
        <v>8</v>
      </c>
      <c r="J13" s="156">
        <v>8</v>
      </c>
      <c r="K13" s="156">
        <f t="shared" si="0"/>
        <v>8.0666666666666664</v>
      </c>
      <c r="L13" s="154"/>
      <c r="M13" s="158">
        <f t="shared" si="1"/>
        <v>8.0333333333333332</v>
      </c>
      <c r="N13" s="30"/>
    </row>
    <row r="14" spans="1:14" s="8" customFormat="1" ht="25.5">
      <c r="A14" s="153">
        <v>9</v>
      </c>
      <c r="B14" s="45" t="s">
        <v>113</v>
      </c>
      <c r="C14" s="46">
        <v>2005200033</v>
      </c>
      <c r="D14" s="47" t="s">
        <v>36</v>
      </c>
      <c r="E14" s="45" t="s">
        <v>111</v>
      </c>
      <c r="F14" s="155">
        <v>8.25</v>
      </c>
      <c r="G14" s="155">
        <v>8</v>
      </c>
      <c r="H14" s="156">
        <v>8</v>
      </c>
      <c r="I14" s="157">
        <v>8</v>
      </c>
      <c r="J14" s="156">
        <v>8</v>
      </c>
      <c r="K14" s="156">
        <f t="shared" si="0"/>
        <v>8</v>
      </c>
      <c r="L14" s="154"/>
      <c r="M14" s="158">
        <f t="shared" si="1"/>
        <v>8.0749999999999993</v>
      </c>
      <c r="N14" s="30"/>
    </row>
    <row r="15" spans="1:14" s="8" customFormat="1" ht="51">
      <c r="A15" s="153">
        <v>10</v>
      </c>
      <c r="B15" s="45" t="s">
        <v>114</v>
      </c>
      <c r="C15" s="46">
        <v>2005200552</v>
      </c>
      <c r="D15" s="47" t="s">
        <v>115</v>
      </c>
      <c r="E15" s="45" t="s">
        <v>116</v>
      </c>
      <c r="F15" s="155">
        <v>8.5</v>
      </c>
      <c r="G15" s="155">
        <v>8.5</v>
      </c>
      <c r="H15" s="156">
        <v>8</v>
      </c>
      <c r="I15" s="157">
        <v>8.5</v>
      </c>
      <c r="J15" s="156">
        <v>8</v>
      </c>
      <c r="K15" s="156">
        <f t="shared" si="0"/>
        <v>8.1666666666666661</v>
      </c>
      <c r="L15" s="154"/>
      <c r="M15" s="158">
        <f t="shared" si="1"/>
        <v>8.3333333333333321</v>
      </c>
      <c r="N15" s="30"/>
    </row>
    <row r="16" spans="1:14" s="8" customFormat="1" ht="51">
      <c r="A16" s="153">
        <v>11</v>
      </c>
      <c r="B16" s="45" t="s">
        <v>117</v>
      </c>
      <c r="C16" s="46">
        <v>2005203003</v>
      </c>
      <c r="D16" s="47" t="s">
        <v>25</v>
      </c>
      <c r="E16" s="45" t="s">
        <v>118</v>
      </c>
      <c r="F16" s="155">
        <v>8.5</v>
      </c>
      <c r="G16" s="155">
        <v>8</v>
      </c>
      <c r="H16" s="156">
        <v>8</v>
      </c>
      <c r="I16" s="157">
        <v>8</v>
      </c>
      <c r="J16" s="156">
        <v>8</v>
      </c>
      <c r="K16" s="156">
        <f t="shared" si="0"/>
        <v>8</v>
      </c>
      <c r="L16" s="154"/>
      <c r="M16" s="158">
        <f t="shared" si="1"/>
        <v>8.15</v>
      </c>
      <c r="N16" s="30"/>
    </row>
    <row r="17" spans="1:14" s="8" customFormat="1" ht="38.25">
      <c r="A17" s="153">
        <v>12</v>
      </c>
      <c r="B17" s="48" t="s">
        <v>119</v>
      </c>
      <c r="C17" s="49">
        <v>2005208506</v>
      </c>
      <c r="D17" s="50" t="s">
        <v>60</v>
      </c>
      <c r="E17" s="45" t="s">
        <v>120</v>
      </c>
      <c r="F17" s="155">
        <v>7.5</v>
      </c>
      <c r="G17" s="155">
        <v>8</v>
      </c>
      <c r="H17" s="156">
        <v>8</v>
      </c>
      <c r="I17" s="157">
        <v>8.5</v>
      </c>
      <c r="J17" s="156">
        <v>8</v>
      </c>
      <c r="K17" s="156">
        <f t="shared" si="0"/>
        <v>8.1666666666666661</v>
      </c>
      <c r="L17" s="154"/>
      <c r="M17" s="158">
        <f t="shared" si="1"/>
        <v>7.9333333333333336</v>
      </c>
      <c r="N17" s="30"/>
    </row>
    <row r="18" spans="1:14" s="8" customFormat="1" ht="38.25">
      <c r="A18" s="153">
        <v>13</v>
      </c>
      <c r="B18" s="48" t="s">
        <v>121</v>
      </c>
      <c r="C18" s="49">
        <v>2005208350</v>
      </c>
      <c r="D18" s="50" t="s">
        <v>60</v>
      </c>
      <c r="E18" s="45" t="s">
        <v>120</v>
      </c>
      <c r="F18" s="155">
        <v>7.5</v>
      </c>
      <c r="G18" s="155">
        <v>8</v>
      </c>
      <c r="H18" s="156">
        <v>8</v>
      </c>
      <c r="I18" s="157">
        <v>8.5</v>
      </c>
      <c r="J18" s="156">
        <v>8</v>
      </c>
      <c r="K18" s="156">
        <f t="shared" si="0"/>
        <v>8.1666666666666661</v>
      </c>
      <c r="L18" s="154"/>
      <c r="M18" s="158">
        <f t="shared" si="1"/>
        <v>7.9333333333333336</v>
      </c>
      <c r="N18" s="30"/>
    </row>
    <row r="19" spans="1:14" s="8" customFormat="1" ht="78.75" customHeight="1">
      <c r="A19" s="153">
        <v>14</v>
      </c>
      <c r="B19" s="45" t="s">
        <v>122</v>
      </c>
      <c r="C19" s="46">
        <v>2005200277</v>
      </c>
      <c r="D19" s="47" t="s">
        <v>62</v>
      </c>
      <c r="E19" s="45" t="s">
        <v>123</v>
      </c>
      <c r="F19" s="155">
        <v>8.8000000000000007</v>
      </c>
      <c r="G19" s="155">
        <v>8.5</v>
      </c>
      <c r="H19" s="156">
        <v>8.5</v>
      </c>
      <c r="I19" s="157">
        <v>8</v>
      </c>
      <c r="J19" s="156">
        <v>8.1999999999999993</v>
      </c>
      <c r="K19" s="156">
        <f t="shared" si="0"/>
        <v>8.2333333333333325</v>
      </c>
      <c r="L19" s="154">
        <v>0.75</v>
      </c>
      <c r="M19" s="158">
        <f t="shared" si="1"/>
        <v>9.206666666666667</v>
      </c>
      <c r="N19" s="191" t="s">
        <v>216</v>
      </c>
    </row>
    <row r="20" spans="1:14" s="8" customFormat="1" ht="25.5">
      <c r="A20" s="153">
        <v>15</v>
      </c>
      <c r="B20" s="45" t="s">
        <v>124</v>
      </c>
      <c r="C20" s="46">
        <v>2005200466</v>
      </c>
      <c r="D20" s="47" t="s">
        <v>65</v>
      </c>
      <c r="E20" s="45" t="s">
        <v>123</v>
      </c>
      <c r="F20" s="155">
        <v>8.8000000000000007</v>
      </c>
      <c r="G20" s="155">
        <v>8.5</v>
      </c>
      <c r="H20" s="156">
        <v>8.5</v>
      </c>
      <c r="I20" s="157">
        <v>8</v>
      </c>
      <c r="J20" s="156">
        <v>8.1999999999999993</v>
      </c>
      <c r="K20" s="156">
        <f t="shared" si="0"/>
        <v>8.2333333333333325</v>
      </c>
      <c r="L20" s="154">
        <v>0.75</v>
      </c>
      <c r="M20" s="158">
        <f t="shared" si="1"/>
        <v>9.206666666666667</v>
      </c>
      <c r="N20" s="191"/>
    </row>
    <row r="21" spans="1:14" s="8" customFormat="1" ht="25.5">
      <c r="A21" s="153">
        <v>16</v>
      </c>
      <c r="B21" s="45" t="s">
        <v>125</v>
      </c>
      <c r="C21" s="46">
        <v>2005202126</v>
      </c>
      <c r="D21" s="47" t="s">
        <v>80</v>
      </c>
      <c r="E21" s="45" t="s">
        <v>126</v>
      </c>
      <c r="F21" s="155">
        <v>8.8000000000000007</v>
      </c>
      <c r="G21" s="155">
        <v>8</v>
      </c>
      <c r="H21" s="156">
        <v>8.1999999999999993</v>
      </c>
      <c r="I21" s="157">
        <v>8</v>
      </c>
      <c r="J21" s="156">
        <v>8</v>
      </c>
      <c r="K21" s="156">
        <f t="shared" si="0"/>
        <v>8.0666666666666664</v>
      </c>
      <c r="L21" s="154">
        <v>0.75</v>
      </c>
      <c r="M21" s="158">
        <f t="shared" si="1"/>
        <v>9.0233333333333334</v>
      </c>
      <c r="N21" s="191"/>
    </row>
    <row r="22" spans="1:14" s="8" customFormat="1" ht="25.5">
      <c r="A22" s="153">
        <v>17</v>
      </c>
      <c r="B22" s="45" t="s">
        <v>127</v>
      </c>
      <c r="C22" s="46">
        <v>2005202043</v>
      </c>
      <c r="D22" s="47" t="s">
        <v>80</v>
      </c>
      <c r="E22" s="45" t="s">
        <v>126</v>
      </c>
      <c r="F22" s="155">
        <v>8.8000000000000007</v>
      </c>
      <c r="G22" s="155">
        <v>8</v>
      </c>
      <c r="H22" s="156">
        <v>8.1999999999999993</v>
      </c>
      <c r="I22" s="157">
        <v>8</v>
      </c>
      <c r="J22" s="156">
        <v>8.5</v>
      </c>
      <c r="K22" s="156">
        <f t="shared" si="0"/>
        <v>8.2333333333333325</v>
      </c>
      <c r="L22" s="154">
        <v>0.75</v>
      </c>
      <c r="M22" s="158">
        <f t="shared" si="1"/>
        <v>9.1066666666666656</v>
      </c>
      <c r="N22" s="191"/>
    </row>
    <row r="23" spans="1:14" s="8" customFormat="1" ht="38.25">
      <c r="A23" s="153">
        <v>18</v>
      </c>
      <c r="B23" s="61" t="s">
        <v>128</v>
      </c>
      <c r="C23" s="62">
        <v>2005200908</v>
      </c>
      <c r="D23" s="50" t="s">
        <v>129</v>
      </c>
      <c r="E23" s="48" t="s">
        <v>130</v>
      </c>
      <c r="F23" s="155">
        <v>8.4</v>
      </c>
      <c r="G23" s="155">
        <v>7</v>
      </c>
      <c r="H23" s="156">
        <v>7.5</v>
      </c>
      <c r="I23" s="157">
        <v>7</v>
      </c>
      <c r="J23" s="156">
        <v>7.5</v>
      </c>
      <c r="K23" s="156">
        <f t="shared" si="0"/>
        <v>7.333333333333333</v>
      </c>
      <c r="L23" s="154"/>
      <c r="M23" s="158">
        <f t="shared" si="1"/>
        <v>7.586666666666666</v>
      </c>
      <c r="N23" s="30"/>
    </row>
    <row r="24" spans="1:14" s="8" customFormat="1" ht="30">
      <c r="A24" s="153">
        <v>19</v>
      </c>
      <c r="B24" s="63" t="s">
        <v>131</v>
      </c>
      <c r="C24" s="64">
        <v>2005200234</v>
      </c>
      <c r="D24" s="65" t="s">
        <v>82</v>
      </c>
      <c r="E24" s="63" t="s">
        <v>132</v>
      </c>
      <c r="F24" s="155">
        <v>8.8000000000000007</v>
      </c>
      <c r="G24" s="155">
        <v>8</v>
      </c>
      <c r="H24" s="156">
        <v>8</v>
      </c>
      <c r="I24" s="157">
        <v>8</v>
      </c>
      <c r="J24" s="156">
        <v>8</v>
      </c>
      <c r="K24" s="156">
        <f t="shared" si="0"/>
        <v>8</v>
      </c>
      <c r="L24" s="154"/>
      <c r="M24" s="158">
        <f t="shared" si="1"/>
        <v>8.24</v>
      </c>
      <c r="N24" s="30"/>
    </row>
    <row r="25" spans="1:14" s="8" customFormat="1" ht="30">
      <c r="A25" s="153">
        <v>20</v>
      </c>
      <c r="B25" s="63" t="s">
        <v>133</v>
      </c>
      <c r="C25" s="64">
        <v>2005203007</v>
      </c>
      <c r="D25" s="65" t="s">
        <v>77</v>
      </c>
      <c r="E25" s="63" t="s">
        <v>132</v>
      </c>
      <c r="F25" s="155">
        <v>8.8000000000000007</v>
      </c>
      <c r="G25" s="155">
        <v>8</v>
      </c>
      <c r="H25" s="156">
        <v>8</v>
      </c>
      <c r="I25" s="157">
        <v>8</v>
      </c>
      <c r="J25" s="156">
        <v>8</v>
      </c>
      <c r="K25" s="156">
        <f t="shared" si="0"/>
        <v>8</v>
      </c>
      <c r="L25" s="154"/>
      <c r="M25" s="158">
        <f t="shared" si="1"/>
        <v>8.24</v>
      </c>
      <c r="N25" s="30"/>
    </row>
    <row r="26" spans="1:14">
      <c r="B26" s="16"/>
      <c r="C26" s="16"/>
      <c r="D26" s="17"/>
      <c r="E26" s="31"/>
    </row>
    <row r="27" spans="1:14" ht="15.75">
      <c r="A27" s="11"/>
      <c r="B27" s="12"/>
      <c r="C27" s="13"/>
      <c r="D27" s="13"/>
      <c r="E27" s="14"/>
    </row>
    <row r="28" spans="1:14" ht="21.75" customHeight="1">
      <c r="B28" s="15" t="s">
        <v>98</v>
      </c>
      <c r="C28" s="16"/>
      <c r="D28" s="17"/>
      <c r="E28" s="18"/>
    </row>
    <row r="29" spans="1:14" ht="16.5">
      <c r="B29" s="15" t="s">
        <v>20</v>
      </c>
      <c r="E29" s="19"/>
      <c r="G29" s="20"/>
      <c r="H29" s="20"/>
      <c r="I29" s="20"/>
      <c r="J29" s="20" t="s">
        <v>49</v>
      </c>
    </row>
    <row r="30" spans="1:14" s="25" customFormat="1" ht="24.4" customHeight="1">
      <c r="A30" s="40"/>
      <c r="B30" s="40"/>
      <c r="C30" s="40"/>
      <c r="D30" s="40"/>
      <c r="E30" s="23"/>
      <c r="F30" s="41"/>
      <c r="G30" s="41"/>
      <c r="I30" s="41"/>
      <c r="J30" s="41"/>
      <c r="K30" s="26"/>
      <c r="L30" s="26"/>
      <c r="M30" s="127"/>
    </row>
    <row r="31" spans="1:14" ht="16.5">
      <c r="A31" s="189" t="s">
        <v>14</v>
      </c>
      <c r="B31" s="189"/>
      <c r="C31" s="189"/>
      <c r="D31" s="189"/>
      <c r="E31" s="137" t="s">
        <v>197</v>
      </c>
      <c r="F31" s="137" t="s">
        <v>198</v>
      </c>
      <c r="G31" s="25"/>
      <c r="H31" s="137"/>
      <c r="I31" s="137"/>
      <c r="J31" s="137"/>
      <c r="K31" s="137" t="s">
        <v>199</v>
      </c>
      <c r="L31" s="135"/>
      <c r="M31" s="126"/>
    </row>
    <row r="32" spans="1:14">
      <c r="A32" s="176" t="s">
        <v>17</v>
      </c>
      <c r="B32" s="176"/>
      <c r="C32" s="176"/>
      <c r="D32" s="176"/>
      <c r="E32" s="27" t="s">
        <v>17</v>
      </c>
      <c r="F32" s="79" t="s">
        <v>17</v>
      </c>
      <c r="G32" s="79"/>
      <c r="H32" s="28"/>
      <c r="I32" s="29"/>
      <c r="J32" s="79"/>
      <c r="K32" s="188"/>
      <c r="L32" s="188"/>
      <c r="M32" s="188"/>
    </row>
    <row r="33" spans="1:13">
      <c r="A33" s="83"/>
      <c r="B33" s="84"/>
      <c r="C33" s="83"/>
      <c r="D33" s="83"/>
      <c r="E33" s="83"/>
      <c r="F33" s="32"/>
      <c r="G33" s="32"/>
      <c r="H33" s="32"/>
      <c r="I33" s="32"/>
      <c r="J33" s="32"/>
      <c r="K33" s="32"/>
      <c r="L33" s="131"/>
      <c r="M33" s="125"/>
    </row>
    <row r="34" spans="1:13">
      <c r="A34" s="83"/>
      <c r="B34" s="84"/>
      <c r="C34" s="83"/>
      <c r="D34" s="83"/>
      <c r="E34" s="83"/>
      <c r="F34" s="32"/>
      <c r="G34" s="32"/>
      <c r="H34" s="32"/>
      <c r="I34" s="32"/>
      <c r="J34" s="32"/>
      <c r="K34" s="32"/>
      <c r="L34" s="131"/>
      <c r="M34" s="125"/>
    </row>
    <row r="35" spans="1:13" s="34" customFormat="1" ht="15.75">
      <c r="A35" s="140"/>
      <c r="B35" s="187" t="s">
        <v>195</v>
      </c>
      <c r="C35" s="187"/>
      <c r="D35" s="140"/>
      <c r="E35" s="141" t="s">
        <v>205</v>
      </c>
      <c r="F35" s="142" t="s">
        <v>206</v>
      </c>
      <c r="G35" s="142"/>
      <c r="H35" s="142"/>
      <c r="I35" s="142"/>
      <c r="J35" s="142"/>
      <c r="K35" s="142" t="s">
        <v>207</v>
      </c>
      <c r="L35" s="143"/>
      <c r="M35" s="144"/>
    </row>
  </sheetData>
  <mergeCells count="20">
    <mergeCell ref="N19:N22"/>
    <mergeCell ref="N4:N5"/>
    <mergeCell ref="B35:C35"/>
    <mergeCell ref="F3:H3"/>
    <mergeCell ref="A4:A5"/>
    <mergeCell ref="B4:B5"/>
    <mergeCell ref="C4:C5"/>
    <mergeCell ref="D4:D5"/>
    <mergeCell ref="E4:E5"/>
    <mergeCell ref="F4:F5"/>
    <mergeCell ref="G4:G5"/>
    <mergeCell ref="H4:J4"/>
    <mergeCell ref="A2:M2"/>
    <mergeCell ref="A1:M1"/>
    <mergeCell ref="A32:D32"/>
    <mergeCell ref="A31:D31"/>
    <mergeCell ref="K4:K5"/>
    <mergeCell ref="L4:L5"/>
    <mergeCell ref="M4:M5"/>
    <mergeCell ref="K32:M32"/>
  </mergeCells>
  <pageMargins left="0.7" right="0.7" top="0.75" bottom="0.75" header="0.3" footer="0.3"/>
  <pageSetup paperSize="9" scale="7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37"/>
  <sheetViews>
    <sheetView view="pageBreakPreview" zoomScaleNormal="100" zoomScaleSheetLayoutView="100" zoomScalePageLayoutView="55" workbookViewId="0">
      <selection activeCell="P22" sqref="P1:Q1048576"/>
    </sheetView>
  </sheetViews>
  <sheetFormatPr defaultColWidth="9.140625" defaultRowHeight="15"/>
  <cols>
    <col min="1" max="1" width="5.7109375" style="111" customWidth="1"/>
    <col min="2" max="2" width="24.5703125" style="119" customWidth="1"/>
    <col min="3" max="3" width="13.5703125" style="111" customWidth="1"/>
    <col min="4" max="4" width="13.85546875" style="111" bestFit="1" customWidth="1"/>
    <col min="5" max="5" width="44.28515625" style="35" customWidth="1"/>
    <col min="6" max="6" width="9.28515625" style="35" bestFit="1" customWidth="1"/>
    <col min="7" max="7" width="9.42578125" style="35" customWidth="1"/>
    <col min="8" max="9" width="9.28515625" style="35" bestFit="1" customWidth="1"/>
    <col min="10" max="10" width="7.42578125" style="35" customWidth="1"/>
    <col min="11" max="11" width="9.28515625" style="35" bestFit="1" customWidth="1"/>
    <col min="12" max="14" width="9.140625" style="111"/>
    <col min="15" max="15" width="28.5703125" style="111" customWidth="1"/>
    <col min="16" max="16" width="9.7109375" style="111" bestFit="1" customWidth="1"/>
    <col min="17" max="16384" width="9.140625" style="111"/>
  </cols>
  <sheetData>
    <row r="1" spans="1:15" ht="24.4" customHeight="1">
      <c r="A1" s="162" t="s">
        <v>23</v>
      </c>
      <c r="B1" s="162"/>
      <c r="C1" s="162"/>
      <c r="D1" s="162"/>
      <c r="E1" s="162"/>
      <c r="F1" s="162"/>
      <c r="G1" s="162"/>
      <c r="H1" s="162"/>
      <c r="I1" s="162"/>
      <c r="J1" s="162"/>
      <c r="K1" s="162"/>
      <c r="L1" s="162"/>
      <c r="M1" s="162"/>
      <c r="N1" s="162"/>
      <c r="O1" s="162"/>
    </row>
    <row r="2" spans="1:15" ht="24.4" customHeight="1">
      <c r="A2" s="190" t="s">
        <v>99</v>
      </c>
      <c r="B2" s="190"/>
      <c r="C2" s="190"/>
      <c r="D2" s="190"/>
      <c r="E2" s="190"/>
      <c r="F2" s="190"/>
      <c r="G2" s="190"/>
      <c r="H2" s="190"/>
      <c r="I2" s="190"/>
      <c r="J2" s="190"/>
      <c r="K2" s="190"/>
      <c r="L2" s="190"/>
      <c r="M2" s="190"/>
      <c r="N2" s="190"/>
      <c r="O2" s="190"/>
    </row>
    <row r="3" spans="1:15">
      <c r="A3" s="110"/>
      <c r="B3" s="112"/>
      <c r="C3" s="112"/>
      <c r="D3" s="110"/>
      <c r="E3" s="113"/>
      <c r="F3" s="164"/>
      <c r="G3" s="164"/>
      <c r="H3" s="164"/>
      <c r="I3" s="3"/>
      <c r="J3" s="3"/>
      <c r="K3" s="3"/>
      <c r="L3" s="124"/>
      <c r="M3" s="110"/>
      <c r="N3" s="110"/>
    </row>
    <row r="4" spans="1:15" s="36" customFormat="1" ht="15.75">
      <c r="A4" s="178" t="s">
        <v>1</v>
      </c>
      <c r="B4" s="178" t="s">
        <v>2</v>
      </c>
      <c r="C4" s="178" t="s">
        <v>3</v>
      </c>
      <c r="D4" s="180" t="s">
        <v>4</v>
      </c>
      <c r="E4" s="180" t="s">
        <v>5</v>
      </c>
      <c r="F4" s="185" t="s">
        <v>6</v>
      </c>
      <c r="G4" s="185" t="s">
        <v>7</v>
      </c>
      <c r="H4" s="185" t="s">
        <v>8</v>
      </c>
      <c r="I4" s="185"/>
      <c r="J4" s="185"/>
      <c r="K4" s="185"/>
      <c r="L4" s="193" t="s">
        <v>9</v>
      </c>
      <c r="M4" s="180" t="s">
        <v>97</v>
      </c>
      <c r="N4" s="180" t="s">
        <v>19</v>
      </c>
      <c r="O4" s="178" t="s">
        <v>190</v>
      </c>
    </row>
    <row r="5" spans="1:15" s="36" customFormat="1" ht="31.5">
      <c r="A5" s="178"/>
      <c r="B5" s="178"/>
      <c r="C5" s="178"/>
      <c r="D5" s="180"/>
      <c r="E5" s="180"/>
      <c r="F5" s="185"/>
      <c r="G5" s="185"/>
      <c r="H5" s="86" t="s">
        <v>10</v>
      </c>
      <c r="I5" s="86" t="s">
        <v>11</v>
      </c>
      <c r="J5" s="86" t="s">
        <v>12</v>
      </c>
      <c r="K5" s="86" t="s">
        <v>13</v>
      </c>
      <c r="L5" s="193"/>
      <c r="M5" s="180"/>
      <c r="N5" s="180"/>
      <c r="O5" s="178"/>
    </row>
    <row r="6" spans="1:15" s="10" customFormat="1" ht="31.5">
      <c r="A6" s="108">
        <v>1</v>
      </c>
      <c r="B6" s="30" t="s">
        <v>217</v>
      </c>
      <c r="C6" s="30">
        <v>2022208677</v>
      </c>
      <c r="D6" s="121" t="s">
        <v>71</v>
      </c>
      <c r="E6" s="122" t="s">
        <v>134</v>
      </c>
      <c r="F6" s="81">
        <v>7.6</v>
      </c>
      <c r="G6" s="81">
        <v>7</v>
      </c>
      <c r="H6" s="81">
        <v>7</v>
      </c>
      <c r="I6" s="81">
        <v>7</v>
      </c>
      <c r="J6" s="81">
        <v>7</v>
      </c>
      <c r="K6" s="81">
        <f t="shared" ref="K6:K26" si="0">(H6+I6+J6)/3</f>
        <v>7</v>
      </c>
      <c r="L6" s="81">
        <f t="shared" ref="L6:L26" si="1">(F6*30/100+G6*20/100+K6*50/100)</f>
        <v>7.18</v>
      </c>
      <c r="M6" s="123"/>
      <c r="N6" s="86">
        <f t="shared" ref="N6:N26" si="2">L6+M6</f>
        <v>7.18</v>
      </c>
      <c r="O6" s="30"/>
    </row>
    <row r="7" spans="1:15" s="10" customFormat="1" ht="47.25">
      <c r="A7" s="108">
        <v>2</v>
      </c>
      <c r="B7" s="30" t="s">
        <v>218</v>
      </c>
      <c r="C7" s="30">
        <v>2005200605</v>
      </c>
      <c r="D7" s="121" t="s">
        <v>36</v>
      </c>
      <c r="E7" s="122" t="s">
        <v>135</v>
      </c>
      <c r="F7" s="81">
        <v>8</v>
      </c>
      <c r="G7" s="81">
        <v>7</v>
      </c>
      <c r="H7" s="81">
        <v>7</v>
      </c>
      <c r="I7" s="81">
        <v>6.5</v>
      </c>
      <c r="J7" s="81">
        <v>7</v>
      </c>
      <c r="K7" s="81">
        <f t="shared" si="0"/>
        <v>6.833333333333333</v>
      </c>
      <c r="L7" s="81">
        <f t="shared" si="1"/>
        <v>7.2166666666666659</v>
      </c>
      <c r="M7" s="123"/>
      <c r="N7" s="86">
        <f t="shared" si="2"/>
        <v>7.2166666666666659</v>
      </c>
      <c r="O7" s="30"/>
    </row>
    <row r="8" spans="1:15" s="10" customFormat="1" ht="15.75">
      <c r="A8" s="108">
        <v>3</v>
      </c>
      <c r="B8" s="30" t="s">
        <v>219</v>
      </c>
      <c r="C8" s="30">
        <v>2005202093</v>
      </c>
      <c r="D8" s="121" t="s">
        <v>93</v>
      </c>
      <c r="E8" s="122" t="s">
        <v>136</v>
      </c>
      <c r="F8" s="81">
        <v>8.4</v>
      </c>
      <c r="G8" s="81">
        <v>7.5</v>
      </c>
      <c r="H8" s="81">
        <v>7</v>
      </c>
      <c r="I8" s="81">
        <v>7</v>
      </c>
      <c r="J8" s="81">
        <v>7</v>
      </c>
      <c r="K8" s="81">
        <f t="shared" si="0"/>
        <v>7</v>
      </c>
      <c r="L8" s="81">
        <f t="shared" si="1"/>
        <v>7.52</v>
      </c>
      <c r="M8" s="150">
        <v>0.4</v>
      </c>
      <c r="N8" s="151">
        <f t="shared" si="2"/>
        <v>7.92</v>
      </c>
      <c r="O8" s="152" t="s">
        <v>215</v>
      </c>
    </row>
    <row r="9" spans="1:15" s="10" customFormat="1" ht="15.75">
      <c r="A9" s="108">
        <v>4</v>
      </c>
      <c r="B9" s="30" t="s">
        <v>220</v>
      </c>
      <c r="C9" s="30">
        <v>2005200309</v>
      </c>
      <c r="D9" s="121" t="s">
        <v>36</v>
      </c>
      <c r="E9" s="122" t="s">
        <v>137</v>
      </c>
      <c r="F9" s="81">
        <v>7.9</v>
      </c>
      <c r="G9" s="81">
        <v>7</v>
      </c>
      <c r="H9" s="81">
        <v>6</v>
      </c>
      <c r="I9" s="81">
        <v>6.5</v>
      </c>
      <c r="J9" s="81">
        <v>6.5</v>
      </c>
      <c r="K9" s="81">
        <f t="shared" si="0"/>
        <v>6.333333333333333</v>
      </c>
      <c r="L9" s="81">
        <f t="shared" si="1"/>
        <v>6.9366666666666656</v>
      </c>
      <c r="M9" s="123"/>
      <c r="N9" s="86">
        <f t="shared" si="2"/>
        <v>6.9366666666666656</v>
      </c>
      <c r="O9" s="30"/>
    </row>
    <row r="10" spans="1:15" s="10" customFormat="1" ht="15.75">
      <c r="A10" s="108">
        <v>5</v>
      </c>
      <c r="B10" s="30" t="s">
        <v>221</v>
      </c>
      <c r="C10" s="30">
        <v>2005201157</v>
      </c>
      <c r="D10" s="121" t="s">
        <v>101</v>
      </c>
      <c r="E10" s="122" t="s">
        <v>137</v>
      </c>
      <c r="F10" s="81">
        <v>7.9</v>
      </c>
      <c r="G10" s="81">
        <v>7</v>
      </c>
      <c r="H10" s="81">
        <v>6</v>
      </c>
      <c r="I10" s="81">
        <v>6.5</v>
      </c>
      <c r="J10" s="81">
        <v>6.5</v>
      </c>
      <c r="K10" s="81">
        <f t="shared" si="0"/>
        <v>6.333333333333333</v>
      </c>
      <c r="L10" s="81">
        <f t="shared" si="1"/>
        <v>6.9366666666666656</v>
      </c>
      <c r="M10" s="123"/>
      <c r="N10" s="86">
        <f t="shared" si="2"/>
        <v>6.9366666666666656</v>
      </c>
      <c r="O10" s="30"/>
    </row>
    <row r="11" spans="1:15" s="10" customFormat="1" ht="47.25">
      <c r="A11" s="108">
        <v>6</v>
      </c>
      <c r="B11" s="30" t="s">
        <v>222</v>
      </c>
      <c r="C11" s="30">
        <v>2005202182</v>
      </c>
      <c r="D11" s="160" t="s">
        <v>42</v>
      </c>
      <c r="E11" s="122" t="s">
        <v>138</v>
      </c>
      <c r="F11" s="81">
        <v>7.6</v>
      </c>
      <c r="G11" s="81">
        <v>7</v>
      </c>
      <c r="H11" s="81">
        <v>7.5</v>
      </c>
      <c r="I11" s="81">
        <v>7.5</v>
      </c>
      <c r="J11" s="81">
        <v>7.5</v>
      </c>
      <c r="K11" s="81">
        <f t="shared" si="0"/>
        <v>7.5</v>
      </c>
      <c r="L11" s="81">
        <f t="shared" si="1"/>
        <v>7.43</v>
      </c>
      <c r="M11" s="123"/>
      <c r="N11" s="86">
        <f t="shared" si="2"/>
        <v>7.43</v>
      </c>
      <c r="O11" s="30"/>
    </row>
    <row r="12" spans="1:15" s="10" customFormat="1" ht="204.75">
      <c r="A12" s="108">
        <v>7</v>
      </c>
      <c r="B12" s="30" t="s">
        <v>223</v>
      </c>
      <c r="C12" s="30">
        <v>2005200200</v>
      </c>
      <c r="D12" s="121" t="s">
        <v>65</v>
      </c>
      <c r="E12" s="122" t="s">
        <v>139</v>
      </c>
      <c r="F12" s="81">
        <v>9.1</v>
      </c>
      <c r="G12" s="81">
        <v>8</v>
      </c>
      <c r="H12" s="81">
        <v>8</v>
      </c>
      <c r="I12" s="81">
        <v>8</v>
      </c>
      <c r="J12" s="81">
        <v>8</v>
      </c>
      <c r="K12" s="81">
        <f t="shared" si="0"/>
        <v>8</v>
      </c>
      <c r="L12" s="81">
        <f t="shared" si="1"/>
        <v>8.33</v>
      </c>
      <c r="M12" s="123">
        <v>1</v>
      </c>
      <c r="N12" s="86">
        <f t="shared" si="2"/>
        <v>9.33</v>
      </c>
      <c r="O12" s="30" t="s">
        <v>151</v>
      </c>
    </row>
    <row r="13" spans="1:15" s="10" customFormat="1" ht="220.5">
      <c r="A13" s="108">
        <v>8</v>
      </c>
      <c r="B13" s="30" t="s">
        <v>224</v>
      </c>
      <c r="C13" s="30">
        <v>2005202131</v>
      </c>
      <c r="D13" s="121" t="s">
        <v>93</v>
      </c>
      <c r="E13" s="122" t="s">
        <v>140</v>
      </c>
      <c r="F13" s="81">
        <v>6.5</v>
      </c>
      <c r="G13" s="81">
        <v>5</v>
      </c>
      <c r="H13" s="81">
        <v>5</v>
      </c>
      <c r="I13" s="81">
        <v>5</v>
      </c>
      <c r="J13" s="81">
        <v>5</v>
      </c>
      <c r="K13" s="81">
        <f t="shared" si="0"/>
        <v>5</v>
      </c>
      <c r="L13" s="81">
        <f t="shared" si="1"/>
        <v>5.45</v>
      </c>
      <c r="M13" s="123">
        <v>1</v>
      </c>
      <c r="N13" s="86">
        <f t="shared" si="2"/>
        <v>6.45</v>
      </c>
      <c r="O13" s="30" t="s">
        <v>152</v>
      </c>
    </row>
    <row r="14" spans="1:15" s="10" customFormat="1" ht="31.5">
      <c r="A14" s="108">
        <v>9</v>
      </c>
      <c r="B14" s="30" t="s">
        <v>225</v>
      </c>
      <c r="C14" s="30">
        <v>2005201055</v>
      </c>
      <c r="D14" s="121" t="s">
        <v>238</v>
      </c>
      <c r="E14" s="122" t="s">
        <v>141</v>
      </c>
      <c r="F14" s="81">
        <v>8.6</v>
      </c>
      <c r="G14" s="81">
        <v>7</v>
      </c>
      <c r="H14" s="81">
        <v>6</v>
      </c>
      <c r="I14" s="81">
        <v>6</v>
      </c>
      <c r="J14" s="81">
        <v>6</v>
      </c>
      <c r="K14" s="81">
        <f t="shared" si="0"/>
        <v>6</v>
      </c>
      <c r="L14" s="81">
        <f t="shared" si="1"/>
        <v>6.98</v>
      </c>
      <c r="M14" s="123">
        <v>0.2</v>
      </c>
      <c r="N14" s="86">
        <f t="shared" si="2"/>
        <v>7.1800000000000006</v>
      </c>
      <c r="O14" s="30" t="s">
        <v>153</v>
      </c>
    </row>
    <row r="15" spans="1:15" s="10" customFormat="1" ht="47.25">
      <c r="A15" s="108">
        <v>10</v>
      </c>
      <c r="B15" s="30" t="s">
        <v>226</v>
      </c>
      <c r="C15" s="30">
        <v>2005200594</v>
      </c>
      <c r="D15" s="121" t="s">
        <v>101</v>
      </c>
      <c r="E15" s="122" t="s">
        <v>142</v>
      </c>
      <c r="F15" s="81">
        <v>8.6</v>
      </c>
      <c r="G15" s="81">
        <v>7</v>
      </c>
      <c r="H15" s="81">
        <v>6</v>
      </c>
      <c r="I15" s="81">
        <v>6</v>
      </c>
      <c r="J15" s="81">
        <v>6</v>
      </c>
      <c r="K15" s="81">
        <f t="shared" si="0"/>
        <v>6</v>
      </c>
      <c r="L15" s="81">
        <f t="shared" si="1"/>
        <v>6.98</v>
      </c>
      <c r="M15" s="123">
        <v>0.2</v>
      </c>
      <c r="N15" s="86">
        <f t="shared" si="2"/>
        <v>7.1800000000000006</v>
      </c>
      <c r="O15" s="30" t="s">
        <v>153</v>
      </c>
    </row>
    <row r="16" spans="1:15" s="10" customFormat="1" ht="47.25">
      <c r="A16" s="108">
        <v>11</v>
      </c>
      <c r="B16" s="30" t="s">
        <v>227</v>
      </c>
      <c r="C16" s="30">
        <v>2005208349</v>
      </c>
      <c r="D16" s="121" t="s">
        <v>82</v>
      </c>
      <c r="E16" s="122" t="s">
        <v>143</v>
      </c>
      <c r="F16" s="81">
        <v>9</v>
      </c>
      <c r="G16" s="81">
        <v>8</v>
      </c>
      <c r="H16" s="81">
        <v>7.5</v>
      </c>
      <c r="I16" s="81">
        <v>7.5</v>
      </c>
      <c r="J16" s="81">
        <v>7.5</v>
      </c>
      <c r="K16" s="81">
        <f t="shared" si="0"/>
        <v>7.5</v>
      </c>
      <c r="L16" s="81">
        <f t="shared" si="1"/>
        <v>8.0500000000000007</v>
      </c>
      <c r="M16" s="123"/>
      <c r="N16" s="86">
        <f t="shared" si="2"/>
        <v>8.0500000000000007</v>
      </c>
      <c r="O16" s="30"/>
    </row>
    <row r="17" spans="1:17" s="10" customFormat="1" ht="47.25">
      <c r="A17" s="108">
        <v>12</v>
      </c>
      <c r="B17" s="30" t="s">
        <v>228</v>
      </c>
      <c r="C17" s="30">
        <v>2005200247</v>
      </c>
      <c r="D17" s="121" t="s">
        <v>65</v>
      </c>
      <c r="E17" s="122" t="s">
        <v>143</v>
      </c>
      <c r="F17" s="81">
        <v>9</v>
      </c>
      <c r="G17" s="81">
        <v>8</v>
      </c>
      <c r="H17" s="81">
        <v>7.5</v>
      </c>
      <c r="I17" s="81">
        <v>7.5</v>
      </c>
      <c r="J17" s="81">
        <v>7.5</v>
      </c>
      <c r="K17" s="81">
        <f t="shared" si="0"/>
        <v>7.5</v>
      </c>
      <c r="L17" s="81">
        <f t="shared" si="1"/>
        <v>8.0500000000000007</v>
      </c>
      <c r="M17" s="123"/>
      <c r="N17" s="86">
        <f t="shared" si="2"/>
        <v>8.0500000000000007</v>
      </c>
      <c r="O17" s="30"/>
    </row>
    <row r="18" spans="1:17" s="10" customFormat="1" ht="47.25">
      <c r="A18" s="108">
        <v>13</v>
      </c>
      <c r="B18" s="30" t="s">
        <v>229</v>
      </c>
      <c r="C18" s="30">
        <v>2005208220</v>
      </c>
      <c r="D18" s="121" t="s">
        <v>30</v>
      </c>
      <c r="E18" s="122" t="s">
        <v>144</v>
      </c>
      <c r="F18" s="81">
        <v>9</v>
      </c>
      <c r="G18" s="81">
        <v>8.5</v>
      </c>
      <c r="H18" s="81">
        <v>8</v>
      </c>
      <c r="I18" s="81">
        <v>8.5</v>
      </c>
      <c r="J18" s="81">
        <v>8</v>
      </c>
      <c r="K18" s="81">
        <f t="shared" si="0"/>
        <v>8.1666666666666661</v>
      </c>
      <c r="L18" s="81">
        <f t="shared" si="1"/>
        <v>8.4833333333333343</v>
      </c>
      <c r="M18" s="123"/>
      <c r="N18" s="86">
        <f t="shared" si="2"/>
        <v>8.4833333333333343</v>
      </c>
      <c r="O18" s="30"/>
    </row>
    <row r="19" spans="1:17" s="10" customFormat="1" ht="47.25">
      <c r="A19" s="108">
        <v>14</v>
      </c>
      <c r="B19" s="30" t="s">
        <v>230</v>
      </c>
      <c r="C19" s="30">
        <v>2005208245</v>
      </c>
      <c r="D19" s="121" t="s">
        <v>33</v>
      </c>
      <c r="E19" s="122" t="s">
        <v>144</v>
      </c>
      <c r="F19" s="81">
        <v>9</v>
      </c>
      <c r="G19" s="81">
        <v>8.5</v>
      </c>
      <c r="H19" s="81">
        <v>8</v>
      </c>
      <c r="I19" s="81">
        <v>8.5</v>
      </c>
      <c r="J19" s="81">
        <v>8</v>
      </c>
      <c r="K19" s="81">
        <f t="shared" si="0"/>
        <v>8.1666666666666661</v>
      </c>
      <c r="L19" s="81">
        <f t="shared" si="1"/>
        <v>8.4833333333333343</v>
      </c>
      <c r="M19" s="123"/>
      <c r="N19" s="86">
        <f t="shared" si="2"/>
        <v>8.4833333333333343</v>
      </c>
      <c r="O19" s="30"/>
    </row>
    <row r="20" spans="1:17" s="8" customFormat="1" ht="141.75">
      <c r="A20" s="108">
        <v>15</v>
      </c>
      <c r="B20" s="30" t="s">
        <v>231</v>
      </c>
      <c r="C20" s="30">
        <v>2005200377</v>
      </c>
      <c r="D20" s="121" t="s">
        <v>101</v>
      </c>
      <c r="E20" s="122" t="s">
        <v>145</v>
      </c>
      <c r="F20" s="81">
        <v>8.6</v>
      </c>
      <c r="G20" s="81">
        <v>8</v>
      </c>
      <c r="H20" s="81">
        <v>8</v>
      </c>
      <c r="I20" s="81">
        <v>8</v>
      </c>
      <c r="J20" s="81">
        <v>8</v>
      </c>
      <c r="K20" s="81">
        <f t="shared" si="0"/>
        <v>8</v>
      </c>
      <c r="L20" s="81">
        <f t="shared" si="1"/>
        <v>8.18</v>
      </c>
      <c r="M20" s="123">
        <v>0.7</v>
      </c>
      <c r="N20" s="86">
        <f t="shared" si="2"/>
        <v>8.879999999999999</v>
      </c>
      <c r="O20" s="30" t="s">
        <v>154</v>
      </c>
      <c r="P20" s="10"/>
      <c r="Q20" s="10"/>
    </row>
    <row r="21" spans="1:17" s="8" customFormat="1" ht="141.75">
      <c r="A21" s="108">
        <v>16</v>
      </c>
      <c r="B21" s="30" t="s">
        <v>232</v>
      </c>
      <c r="C21" s="30">
        <v>2005200353</v>
      </c>
      <c r="D21" s="121" t="s">
        <v>101</v>
      </c>
      <c r="E21" s="122" t="s">
        <v>146</v>
      </c>
      <c r="F21" s="81">
        <v>8.6</v>
      </c>
      <c r="G21" s="81">
        <v>8</v>
      </c>
      <c r="H21" s="81">
        <v>8</v>
      </c>
      <c r="I21" s="81">
        <v>8</v>
      </c>
      <c r="J21" s="81">
        <v>8</v>
      </c>
      <c r="K21" s="81">
        <f t="shared" si="0"/>
        <v>8</v>
      </c>
      <c r="L21" s="81">
        <f t="shared" si="1"/>
        <v>8.18</v>
      </c>
      <c r="M21" s="123">
        <v>0.7</v>
      </c>
      <c r="N21" s="86">
        <f t="shared" si="2"/>
        <v>8.879999999999999</v>
      </c>
      <c r="O21" s="30" t="s">
        <v>154</v>
      </c>
      <c r="P21" s="10"/>
      <c r="Q21" s="10"/>
    </row>
    <row r="22" spans="1:17" s="8" customFormat="1" ht="63">
      <c r="A22" s="108">
        <v>17</v>
      </c>
      <c r="B22" s="30" t="s">
        <v>233</v>
      </c>
      <c r="C22" s="30">
        <v>2005200709</v>
      </c>
      <c r="D22" s="121" t="s">
        <v>42</v>
      </c>
      <c r="E22" s="122" t="s">
        <v>147</v>
      </c>
      <c r="F22" s="81">
        <v>8.8000000000000007</v>
      </c>
      <c r="G22" s="81">
        <v>8.8000000000000007</v>
      </c>
      <c r="H22" s="81">
        <v>8</v>
      </c>
      <c r="I22" s="81">
        <v>8</v>
      </c>
      <c r="J22" s="81">
        <v>8</v>
      </c>
      <c r="K22" s="81">
        <f t="shared" si="0"/>
        <v>8</v>
      </c>
      <c r="L22" s="81">
        <f t="shared" si="1"/>
        <v>8.4</v>
      </c>
      <c r="M22" s="123"/>
      <c r="N22" s="86">
        <f t="shared" si="2"/>
        <v>8.4</v>
      </c>
      <c r="O22" s="30"/>
      <c r="P22" s="10"/>
      <c r="Q22" s="10"/>
    </row>
    <row r="23" spans="1:17" s="8" customFormat="1" ht="47.25">
      <c r="A23" s="108">
        <v>18</v>
      </c>
      <c r="B23" s="30" t="s">
        <v>234</v>
      </c>
      <c r="C23" s="30">
        <v>2005200640</v>
      </c>
      <c r="D23" s="121" t="s">
        <v>101</v>
      </c>
      <c r="E23" s="122" t="s">
        <v>148</v>
      </c>
      <c r="F23" s="81">
        <v>8.8000000000000007</v>
      </c>
      <c r="G23" s="81">
        <v>8.8000000000000007</v>
      </c>
      <c r="H23" s="81">
        <v>8</v>
      </c>
      <c r="I23" s="81">
        <v>8</v>
      </c>
      <c r="J23" s="81">
        <v>8</v>
      </c>
      <c r="K23" s="81">
        <f t="shared" si="0"/>
        <v>8</v>
      </c>
      <c r="L23" s="81">
        <f t="shared" si="1"/>
        <v>8.4</v>
      </c>
      <c r="M23" s="123"/>
      <c r="N23" s="86">
        <f t="shared" si="2"/>
        <v>8.4</v>
      </c>
      <c r="O23" s="109"/>
      <c r="P23" s="10"/>
      <c r="Q23" s="10"/>
    </row>
    <row r="24" spans="1:17" s="8" customFormat="1" ht="63">
      <c r="A24" s="108">
        <v>19</v>
      </c>
      <c r="B24" s="30" t="s">
        <v>235</v>
      </c>
      <c r="C24" s="30">
        <v>2005202076</v>
      </c>
      <c r="D24" s="121" t="s">
        <v>33</v>
      </c>
      <c r="E24" s="122" t="s">
        <v>149</v>
      </c>
      <c r="F24" s="81">
        <v>9.5</v>
      </c>
      <c r="G24" s="81">
        <v>9.3000000000000007</v>
      </c>
      <c r="H24" s="81">
        <v>9.5</v>
      </c>
      <c r="I24" s="81">
        <v>9.5</v>
      </c>
      <c r="J24" s="81">
        <v>9</v>
      </c>
      <c r="K24" s="81">
        <f t="shared" si="0"/>
        <v>9.3333333333333339</v>
      </c>
      <c r="L24" s="81">
        <f t="shared" si="1"/>
        <v>9.3766666666666669</v>
      </c>
      <c r="M24" s="123">
        <v>0.1</v>
      </c>
      <c r="N24" s="86">
        <f t="shared" si="2"/>
        <v>9.4766666666666666</v>
      </c>
      <c r="O24" s="30" t="s">
        <v>155</v>
      </c>
      <c r="P24" s="10"/>
      <c r="Q24" s="10"/>
    </row>
    <row r="25" spans="1:17" s="8" customFormat="1" ht="63">
      <c r="A25" s="108">
        <v>20</v>
      </c>
      <c r="B25" s="30" t="s">
        <v>236</v>
      </c>
      <c r="C25" s="30">
        <v>2005208213</v>
      </c>
      <c r="D25" s="121" t="s">
        <v>239</v>
      </c>
      <c r="E25" s="122" t="s">
        <v>149</v>
      </c>
      <c r="F25" s="81">
        <v>9.5</v>
      </c>
      <c r="G25" s="81">
        <v>9.3000000000000007</v>
      </c>
      <c r="H25" s="81">
        <v>9.5</v>
      </c>
      <c r="I25" s="81">
        <v>9.5</v>
      </c>
      <c r="J25" s="81">
        <v>9</v>
      </c>
      <c r="K25" s="81">
        <f t="shared" si="0"/>
        <v>9.3333333333333339</v>
      </c>
      <c r="L25" s="81">
        <f t="shared" si="1"/>
        <v>9.3766666666666669</v>
      </c>
      <c r="M25" s="123">
        <v>0.1</v>
      </c>
      <c r="N25" s="86">
        <f t="shared" si="2"/>
        <v>9.4766666666666666</v>
      </c>
      <c r="O25" s="30" t="s">
        <v>155</v>
      </c>
      <c r="P25" s="10"/>
      <c r="Q25" s="10"/>
    </row>
    <row r="26" spans="1:17" s="10" customFormat="1" ht="47.25">
      <c r="A26" s="108">
        <v>21</v>
      </c>
      <c r="B26" s="30" t="s">
        <v>237</v>
      </c>
      <c r="C26" s="30">
        <v>2005200369</v>
      </c>
      <c r="D26" s="160" t="s">
        <v>115</v>
      </c>
      <c r="E26" s="122" t="s">
        <v>150</v>
      </c>
      <c r="F26" s="81">
        <v>9.1999999999999993</v>
      </c>
      <c r="G26" s="81">
        <v>8.5</v>
      </c>
      <c r="H26" s="81">
        <v>8</v>
      </c>
      <c r="I26" s="81">
        <v>8</v>
      </c>
      <c r="J26" s="81">
        <v>8</v>
      </c>
      <c r="K26" s="81">
        <f t="shared" si="0"/>
        <v>8</v>
      </c>
      <c r="L26" s="81">
        <f t="shared" si="1"/>
        <v>8.4600000000000009</v>
      </c>
      <c r="M26" s="123"/>
      <c r="N26" s="86">
        <f t="shared" si="2"/>
        <v>8.4600000000000009</v>
      </c>
      <c r="O26" s="30"/>
    </row>
    <row r="27" spans="1:17" s="10" customFormat="1" ht="15.75">
      <c r="A27" s="114"/>
      <c r="B27" s="115"/>
      <c r="C27" s="116"/>
      <c r="D27" s="117"/>
      <c r="E27" s="118"/>
      <c r="F27" s="57"/>
      <c r="G27" s="57"/>
      <c r="H27" s="58"/>
      <c r="I27" s="58"/>
      <c r="J27" s="58"/>
      <c r="K27" s="59"/>
      <c r="L27" s="39"/>
      <c r="M27" s="38"/>
      <c r="N27" s="60"/>
    </row>
    <row r="28" spans="1:17" s="10" customFormat="1" ht="15.75">
      <c r="A28" s="110"/>
      <c r="B28" s="15" t="s">
        <v>188</v>
      </c>
      <c r="C28" s="16"/>
      <c r="D28" s="17"/>
      <c r="E28" s="18"/>
      <c r="F28" s="3"/>
      <c r="G28" s="3"/>
      <c r="H28" s="3"/>
      <c r="I28" s="3"/>
      <c r="J28" s="3"/>
      <c r="K28" s="3"/>
      <c r="L28" s="124"/>
      <c r="M28" s="110"/>
      <c r="N28" s="110"/>
    </row>
    <row r="29" spans="1:17" s="10" customFormat="1" ht="16.5">
      <c r="A29" s="110"/>
      <c r="B29" s="15" t="s">
        <v>20</v>
      </c>
      <c r="C29" s="112"/>
      <c r="D29" s="110"/>
      <c r="E29" s="19"/>
      <c r="F29" s="192" t="s">
        <v>49</v>
      </c>
      <c r="G29" s="192"/>
      <c r="H29" s="192"/>
      <c r="I29" s="192"/>
      <c r="J29" s="192"/>
      <c r="K29" s="80"/>
      <c r="L29" s="124"/>
      <c r="M29" s="110"/>
      <c r="N29" s="110"/>
    </row>
    <row r="30" spans="1:17" customFormat="1" ht="16.5">
      <c r="A30" s="189" t="s">
        <v>14</v>
      </c>
      <c r="B30" s="189"/>
      <c r="C30" s="189"/>
      <c r="D30" s="189"/>
      <c r="E30" s="137" t="s">
        <v>197</v>
      </c>
      <c r="F30" s="137" t="s">
        <v>198</v>
      </c>
      <c r="G30" s="25"/>
      <c r="H30" s="137"/>
      <c r="I30" s="137"/>
      <c r="J30" s="137"/>
      <c r="K30" s="137" t="s">
        <v>199</v>
      </c>
      <c r="L30" s="137" t="s">
        <v>199</v>
      </c>
      <c r="M30" s="135"/>
      <c r="N30" s="126"/>
    </row>
    <row r="31" spans="1:17" customFormat="1">
      <c r="A31" s="176" t="s">
        <v>17</v>
      </c>
      <c r="B31" s="176"/>
      <c r="C31" s="176"/>
      <c r="D31" s="176"/>
      <c r="E31" s="27" t="s">
        <v>17</v>
      </c>
      <c r="F31" s="79" t="s">
        <v>17</v>
      </c>
      <c r="G31" s="79"/>
      <c r="H31" s="28"/>
      <c r="I31" s="29"/>
      <c r="J31" s="79"/>
      <c r="K31" s="188" t="s">
        <v>17</v>
      </c>
      <c r="L31" s="188"/>
      <c r="M31" s="188"/>
      <c r="N31" s="188"/>
    </row>
    <row r="36" spans="2:11" s="36" customFormat="1" ht="15.75">
      <c r="B36" s="187" t="s">
        <v>195</v>
      </c>
      <c r="C36" s="187"/>
      <c r="E36" s="145" t="s">
        <v>208</v>
      </c>
      <c r="F36" s="145" t="s">
        <v>209</v>
      </c>
      <c r="G36" s="145"/>
      <c r="H36" s="145"/>
      <c r="I36" s="145"/>
      <c r="J36" s="145"/>
      <c r="K36" s="145" t="s">
        <v>210</v>
      </c>
    </row>
    <row r="37" spans="2:11">
      <c r="F37" s="35" t="s">
        <v>211</v>
      </c>
    </row>
  </sheetData>
  <mergeCells count="20">
    <mergeCell ref="A30:D30"/>
    <mergeCell ref="A31:D31"/>
    <mergeCell ref="K31:N31"/>
    <mergeCell ref="B36:C36"/>
    <mergeCell ref="F3:H3"/>
    <mergeCell ref="G4:G5"/>
    <mergeCell ref="H4:K4"/>
    <mergeCell ref="L4:L5"/>
    <mergeCell ref="M4:M5"/>
    <mergeCell ref="A1:O1"/>
    <mergeCell ref="A2:O2"/>
    <mergeCell ref="O4:O5"/>
    <mergeCell ref="N4:N5"/>
    <mergeCell ref="F29:J29"/>
    <mergeCell ref="A4:A5"/>
    <mergeCell ref="B4:B5"/>
    <mergeCell ref="C4:C5"/>
    <mergeCell ref="D4:D5"/>
    <mergeCell ref="E4:E5"/>
    <mergeCell ref="F4:F5"/>
  </mergeCells>
  <pageMargins left="0.25" right="0.25" top="0.75" bottom="0.75" header="0.3" footer="0.3"/>
  <pageSetup paperSize="9" scale="6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6"/>
  <sheetViews>
    <sheetView view="pageBreakPreview" topLeftCell="A2" zoomScaleNormal="100" zoomScaleSheetLayoutView="100" zoomScalePageLayoutView="70" workbookViewId="0">
      <selection activeCell="N25" sqref="N6:N25"/>
    </sheetView>
  </sheetViews>
  <sheetFormatPr defaultRowHeight="15"/>
  <cols>
    <col min="1" max="1" width="5.7109375" customWidth="1"/>
    <col min="2" max="2" width="24.85546875" style="1" customWidth="1"/>
    <col min="3" max="3" width="15.42578125" style="1" customWidth="1"/>
    <col min="4" max="4" width="13.5703125" customWidth="1"/>
    <col min="5" max="5" width="33.140625" customWidth="1"/>
    <col min="6" max="6" width="9" style="3" customWidth="1"/>
    <col min="7" max="7" width="9.140625" style="3"/>
    <col min="8" max="8" width="9.42578125" style="37" customWidth="1"/>
    <col min="9" max="9" width="9.140625" style="37"/>
    <col min="10" max="10" width="10" style="37" customWidth="1"/>
    <col min="11" max="11" width="7.42578125" style="3" customWidth="1"/>
    <col min="12" max="12" width="9.140625" style="3"/>
    <col min="14" max="14" width="9.140625" style="128"/>
  </cols>
  <sheetData>
    <row r="1" spans="1:14" ht="24.4" customHeight="1">
      <c r="A1" s="162" t="s">
        <v>23</v>
      </c>
      <c r="B1" s="162"/>
      <c r="C1" s="162"/>
      <c r="D1" s="162"/>
      <c r="E1" s="162"/>
      <c r="F1" s="162"/>
      <c r="G1" s="162"/>
      <c r="H1" s="162"/>
      <c r="I1" s="162"/>
      <c r="J1" s="162"/>
      <c r="K1" s="162"/>
      <c r="L1" s="162"/>
      <c r="M1" s="162"/>
      <c r="N1" s="162"/>
    </row>
    <row r="2" spans="1:14" ht="24.4" customHeight="1">
      <c r="A2" s="190" t="s">
        <v>156</v>
      </c>
      <c r="B2" s="190"/>
      <c r="C2" s="190"/>
      <c r="D2" s="190"/>
      <c r="E2" s="190"/>
      <c r="F2" s="190"/>
      <c r="G2" s="190"/>
      <c r="H2" s="190"/>
      <c r="I2" s="190"/>
      <c r="J2" s="190"/>
      <c r="K2" s="190"/>
      <c r="L2" s="190"/>
      <c r="M2" s="190"/>
      <c r="N2" s="190"/>
    </row>
    <row r="3" spans="1:14">
      <c r="E3" s="2"/>
      <c r="F3" s="164"/>
      <c r="G3" s="164"/>
      <c r="H3" s="164"/>
      <c r="I3" s="3"/>
      <c r="J3" s="3"/>
    </row>
    <row r="4" spans="1:14" s="4" customFormat="1" ht="21.2" customHeight="1">
      <c r="A4" s="168" t="s">
        <v>1</v>
      </c>
      <c r="B4" s="168" t="s">
        <v>2</v>
      </c>
      <c r="C4" s="169" t="s">
        <v>3</v>
      </c>
      <c r="D4" s="161" t="s">
        <v>4</v>
      </c>
      <c r="E4" s="161" t="s">
        <v>5</v>
      </c>
      <c r="F4" s="170" t="s">
        <v>6</v>
      </c>
      <c r="G4" s="170" t="s">
        <v>7</v>
      </c>
      <c r="H4" s="172" t="s">
        <v>8</v>
      </c>
      <c r="I4" s="173"/>
      <c r="J4" s="173"/>
      <c r="K4" s="173"/>
      <c r="L4" s="167" t="s">
        <v>9</v>
      </c>
      <c r="M4" s="161" t="s">
        <v>97</v>
      </c>
      <c r="N4" s="161" t="s">
        <v>19</v>
      </c>
    </row>
    <row r="5" spans="1:14" s="4" customFormat="1" ht="49.7" customHeight="1">
      <c r="A5" s="168"/>
      <c r="B5" s="168"/>
      <c r="C5" s="169"/>
      <c r="D5" s="161"/>
      <c r="E5" s="161"/>
      <c r="F5" s="171"/>
      <c r="G5" s="171"/>
      <c r="H5" s="44" t="s">
        <v>10</v>
      </c>
      <c r="I5" s="44" t="s">
        <v>11</v>
      </c>
      <c r="J5" s="44" t="s">
        <v>12</v>
      </c>
      <c r="K5" s="44" t="s">
        <v>13</v>
      </c>
      <c r="L5" s="167"/>
      <c r="M5" s="161"/>
      <c r="N5" s="161"/>
    </row>
    <row r="6" spans="1:14" s="8" customFormat="1" ht="31.5">
      <c r="A6" s="67">
        <v>1</v>
      </c>
      <c r="B6" s="66" t="s">
        <v>157</v>
      </c>
      <c r="C6" s="68">
        <v>2005208475</v>
      </c>
      <c r="D6" s="67" t="s">
        <v>60</v>
      </c>
      <c r="E6" s="66" t="s">
        <v>158</v>
      </c>
      <c r="F6" s="75">
        <v>9</v>
      </c>
      <c r="G6" s="75">
        <v>7</v>
      </c>
      <c r="H6" s="75">
        <v>6.5</v>
      </c>
      <c r="I6" s="75">
        <v>7</v>
      </c>
      <c r="J6" s="75">
        <v>6.5</v>
      </c>
      <c r="K6" s="51">
        <f>(H6+I6+J6)/3</f>
        <v>6.666666666666667</v>
      </c>
      <c r="L6" s="7">
        <f>F6*0.3+G6*0.2+K6*0.5</f>
        <v>7.4333333333333336</v>
      </c>
      <c r="M6" s="30"/>
      <c r="N6" s="86">
        <f>L6+M6</f>
        <v>7.4333333333333336</v>
      </c>
    </row>
    <row r="7" spans="1:14" s="8" customFormat="1" ht="31.5">
      <c r="A7" s="67">
        <v>2</v>
      </c>
      <c r="B7" s="66" t="s">
        <v>159</v>
      </c>
      <c r="C7" s="68">
        <v>2005208444</v>
      </c>
      <c r="D7" s="67" t="s">
        <v>60</v>
      </c>
      <c r="E7" s="66" t="s">
        <v>158</v>
      </c>
      <c r="F7" s="75">
        <v>9</v>
      </c>
      <c r="G7" s="75">
        <v>7</v>
      </c>
      <c r="H7" s="75">
        <v>6.5</v>
      </c>
      <c r="I7" s="75">
        <v>7</v>
      </c>
      <c r="J7" s="75">
        <v>6.5</v>
      </c>
      <c r="K7" s="51">
        <f t="shared" ref="K7:K25" si="0">(H7+I7+J7)/3</f>
        <v>6.666666666666667</v>
      </c>
      <c r="L7" s="7">
        <f t="shared" ref="L7:L25" si="1">F7*0.3+G7*0.2+K7*0.5</f>
        <v>7.4333333333333336</v>
      </c>
      <c r="M7" s="30"/>
      <c r="N7" s="86">
        <f t="shared" ref="N7:N25" si="2">L7+M7</f>
        <v>7.4333333333333336</v>
      </c>
    </row>
    <row r="8" spans="1:14" s="8" customFormat="1" ht="31.5">
      <c r="A8" s="67">
        <v>3</v>
      </c>
      <c r="B8" s="66" t="s">
        <v>160</v>
      </c>
      <c r="C8" s="68">
        <v>2005201317</v>
      </c>
      <c r="D8" s="67" t="s">
        <v>60</v>
      </c>
      <c r="E8" s="66" t="s">
        <v>158</v>
      </c>
      <c r="F8" s="75">
        <v>9</v>
      </c>
      <c r="G8" s="75">
        <v>7</v>
      </c>
      <c r="H8" s="75">
        <v>6.5</v>
      </c>
      <c r="I8" s="75">
        <v>7</v>
      </c>
      <c r="J8" s="75">
        <v>6.5</v>
      </c>
      <c r="K8" s="51">
        <f t="shared" si="0"/>
        <v>6.666666666666667</v>
      </c>
      <c r="L8" s="7">
        <f t="shared" si="1"/>
        <v>7.4333333333333336</v>
      </c>
      <c r="M8" s="30"/>
      <c r="N8" s="86">
        <f t="shared" si="2"/>
        <v>7.4333333333333336</v>
      </c>
    </row>
    <row r="9" spans="1:14" s="8" customFormat="1" ht="31.5">
      <c r="A9" s="67">
        <v>4</v>
      </c>
      <c r="B9" s="66" t="s">
        <v>22</v>
      </c>
      <c r="C9" s="68">
        <v>2005208273</v>
      </c>
      <c r="D9" s="67" t="s">
        <v>60</v>
      </c>
      <c r="E9" s="66" t="s">
        <v>161</v>
      </c>
      <c r="F9" s="75">
        <v>8.5</v>
      </c>
      <c r="G9" s="75">
        <v>7.5</v>
      </c>
      <c r="H9" s="75">
        <v>7</v>
      </c>
      <c r="I9" s="75">
        <v>7.5</v>
      </c>
      <c r="J9" s="75">
        <v>7</v>
      </c>
      <c r="K9" s="51">
        <f t="shared" si="0"/>
        <v>7.166666666666667</v>
      </c>
      <c r="L9" s="7">
        <f t="shared" si="1"/>
        <v>7.6333333333333329</v>
      </c>
      <c r="M9" s="30"/>
      <c r="N9" s="86">
        <f t="shared" si="2"/>
        <v>7.6333333333333329</v>
      </c>
    </row>
    <row r="10" spans="1:14" s="8" customFormat="1" ht="31.5">
      <c r="A10" s="67">
        <v>5</v>
      </c>
      <c r="B10" s="66" t="s">
        <v>162</v>
      </c>
      <c r="C10" s="68">
        <v>2005208550</v>
      </c>
      <c r="D10" s="67" t="s">
        <v>60</v>
      </c>
      <c r="E10" s="66" t="s">
        <v>161</v>
      </c>
      <c r="F10" s="75">
        <v>8.5</v>
      </c>
      <c r="G10" s="75">
        <v>7.5</v>
      </c>
      <c r="H10" s="75">
        <v>6.5</v>
      </c>
      <c r="I10" s="75">
        <v>7.5</v>
      </c>
      <c r="J10" s="75">
        <v>7</v>
      </c>
      <c r="K10" s="51">
        <f t="shared" si="0"/>
        <v>7</v>
      </c>
      <c r="L10" s="7">
        <f t="shared" si="1"/>
        <v>7.55</v>
      </c>
      <c r="M10" s="30"/>
      <c r="N10" s="86">
        <f t="shared" si="2"/>
        <v>7.55</v>
      </c>
    </row>
    <row r="11" spans="1:14" s="8" customFormat="1" ht="31.5">
      <c r="A11" s="67">
        <v>6</v>
      </c>
      <c r="B11" s="66" t="s">
        <v>163</v>
      </c>
      <c r="C11" s="68">
        <v>2005208557</v>
      </c>
      <c r="D11" s="67" t="s">
        <v>60</v>
      </c>
      <c r="E11" s="66" t="s">
        <v>161</v>
      </c>
      <c r="F11" s="75">
        <v>8.5</v>
      </c>
      <c r="G11" s="75">
        <v>7.5</v>
      </c>
      <c r="H11" s="75">
        <v>7</v>
      </c>
      <c r="I11" s="75">
        <v>7.5</v>
      </c>
      <c r="J11" s="75">
        <v>7</v>
      </c>
      <c r="K11" s="51">
        <f t="shared" si="0"/>
        <v>7.166666666666667</v>
      </c>
      <c r="L11" s="7">
        <f t="shared" si="1"/>
        <v>7.6333333333333329</v>
      </c>
      <c r="M11" s="30"/>
      <c r="N11" s="86">
        <f t="shared" si="2"/>
        <v>7.6333333333333329</v>
      </c>
    </row>
    <row r="12" spans="1:14" s="8" customFormat="1" ht="31.5">
      <c r="A12" s="69">
        <v>7</v>
      </c>
      <c r="B12" s="70" t="s">
        <v>164</v>
      </c>
      <c r="C12" s="71">
        <v>2005208149</v>
      </c>
      <c r="D12" s="67" t="s">
        <v>82</v>
      </c>
      <c r="E12" s="66" t="s">
        <v>165</v>
      </c>
      <c r="F12" s="75">
        <v>9.3000000000000007</v>
      </c>
      <c r="G12" s="75">
        <v>8</v>
      </c>
      <c r="H12" s="75">
        <v>8.5</v>
      </c>
      <c r="I12" s="75">
        <v>8</v>
      </c>
      <c r="J12" s="75">
        <v>8</v>
      </c>
      <c r="K12" s="51">
        <f t="shared" si="0"/>
        <v>8.1666666666666661</v>
      </c>
      <c r="L12" s="7">
        <f t="shared" si="1"/>
        <v>8.4733333333333327</v>
      </c>
      <c r="M12" s="30"/>
      <c r="N12" s="86">
        <f t="shared" si="2"/>
        <v>8.4733333333333327</v>
      </c>
    </row>
    <row r="13" spans="1:14" s="8" customFormat="1" ht="31.5">
      <c r="A13" s="69">
        <v>8</v>
      </c>
      <c r="B13" s="70" t="s">
        <v>166</v>
      </c>
      <c r="C13" s="71">
        <v>2022200045</v>
      </c>
      <c r="D13" s="67" t="s">
        <v>167</v>
      </c>
      <c r="E13" s="66" t="s">
        <v>168</v>
      </c>
      <c r="F13" s="75">
        <v>9.3000000000000007</v>
      </c>
      <c r="G13" s="75">
        <v>7.8</v>
      </c>
      <c r="H13" s="75">
        <v>7.5</v>
      </c>
      <c r="I13" s="75">
        <v>7.5</v>
      </c>
      <c r="J13" s="75">
        <v>7</v>
      </c>
      <c r="K13" s="51">
        <f t="shared" si="0"/>
        <v>7.333333333333333</v>
      </c>
      <c r="L13" s="7">
        <f t="shared" si="1"/>
        <v>8.0166666666666657</v>
      </c>
      <c r="M13" s="30"/>
      <c r="N13" s="86">
        <f t="shared" si="2"/>
        <v>8.0166666666666657</v>
      </c>
    </row>
    <row r="14" spans="1:14" s="8" customFormat="1" ht="31.5">
      <c r="A14" s="69">
        <v>9</v>
      </c>
      <c r="B14" s="70" t="s">
        <v>169</v>
      </c>
      <c r="C14" s="71">
        <v>2022208750</v>
      </c>
      <c r="D14" s="69" t="s">
        <v>71</v>
      </c>
      <c r="E14" s="70" t="s">
        <v>168</v>
      </c>
      <c r="F14" s="76">
        <v>0</v>
      </c>
      <c r="G14" s="76">
        <v>0</v>
      </c>
      <c r="H14" s="76">
        <v>0</v>
      </c>
      <c r="I14" s="76">
        <v>0</v>
      </c>
      <c r="J14" s="76">
        <v>0</v>
      </c>
      <c r="K14" s="51">
        <f t="shared" si="0"/>
        <v>0</v>
      </c>
      <c r="L14" s="7">
        <f t="shared" si="1"/>
        <v>0</v>
      </c>
      <c r="M14" s="30"/>
      <c r="N14" s="86">
        <f t="shared" si="2"/>
        <v>0</v>
      </c>
    </row>
    <row r="15" spans="1:14" s="8" customFormat="1" ht="31.5">
      <c r="A15" s="69">
        <v>10</v>
      </c>
      <c r="B15" s="72" t="s">
        <v>170</v>
      </c>
      <c r="C15" s="73">
        <v>2005201091</v>
      </c>
      <c r="D15" s="74" t="s">
        <v>115</v>
      </c>
      <c r="E15" s="70" t="s">
        <v>171</v>
      </c>
      <c r="F15" s="76">
        <v>0</v>
      </c>
      <c r="G15" s="76">
        <v>0</v>
      </c>
      <c r="H15" s="76">
        <v>0</v>
      </c>
      <c r="I15" s="76">
        <v>0</v>
      </c>
      <c r="J15" s="76">
        <v>0</v>
      </c>
      <c r="K15" s="51">
        <f t="shared" si="0"/>
        <v>0</v>
      </c>
      <c r="L15" s="7">
        <f t="shared" si="1"/>
        <v>0</v>
      </c>
      <c r="M15" s="30"/>
      <c r="N15" s="86">
        <f t="shared" si="2"/>
        <v>0</v>
      </c>
    </row>
    <row r="16" spans="1:14" s="8" customFormat="1" ht="31.5">
      <c r="A16" s="69">
        <v>11</v>
      </c>
      <c r="B16" s="70" t="s">
        <v>172</v>
      </c>
      <c r="C16" s="71">
        <v>2022200403</v>
      </c>
      <c r="D16" s="69" t="s">
        <v>71</v>
      </c>
      <c r="E16" s="70" t="s">
        <v>173</v>
      </c>
      <c r="F16" s="76">
        <v>0</v>
      </c>
      <c r="G16" s="76">
        <v>0</v>
      </c>
      <c r="H16" s="76">
        <v>0</v>
      </c>
      <c r="I16" s="76">
        <v>0</v>
      </c>
      <c r="J16" s="76">
        <v>0</v>
      </c>
      <c r="K16" s="51">
        <f t="shared" si="0"/>
        <v>0</v>
      </c>
      <c r="L16" s="7">
        <f t="shared" si="1"/>
        <v>0</v>
      </c>
      <c r="M16" s="30"/>
      <c r="N16" s="86">
        <f t="shared" si="2"/>
        <v>0</v>
      </c>
    </row>
    <row r="17" spans="1:14" s="8" customFormat="1" ht="31.5">
      <c r="A17" s="69">
        <v>12</v>
      </c>
      <c r="B17" s="70" t="s">
        <v>174</v>
      </c>
      <c r="C17" s="71">
        <v>2022200015</v>
      </c>
      <c r="D17" s="69" t="s">
        <v>167</v>
      </c>
      <c r="E17" s="70" t="s">
        <v>175</v>
      </c>
      <c r="F17" s="76">
        <v>0</v>
      </c>
      <c r="G17" s="76">
        <v>0</v>
      </c>
      <c r="H17" s="76">
        <v>0</v>
      </c>
      <c r="I17" s="76">
        <v>0</v>
      </c>
      <c r="J17" s="76">
        <v>0</v>
      </c>
      <c r="K17" s="51">
        <f t="shared" si="0"/>
        <v>0</v>
      </c>
      <c r="L17" s="7">
        <f t="shared" si="1"/>
        <v>0</v>
      </c>
      <c r="M17" s="30"/>
      <c r="N17" s="86">
        <f t="shared" si="2"/>
        <v>0</v>
      </c>
    </row>
    <row r="18" spans="1:14" s="8" customFormat="1" ht="31.5">
      <c r="A18" s="69">
        <v>13</v>
      </c>
      <c r="B18" s="70" t="s">
        <v>176</v>
      </c>
      <c r="C18" s="71">
        <v>2022200182</v>
      </c>
      <c r="D18" s="69" t="s">
        <v>167</v>
      </c>
      <c r="E18" s="70" t="s">
        <v>175</v>
      </c>
      <c r="F18" s="77">
        <v>0</v>
      </c>
      <c r="G18" s="77">
        <v>0</v>
      </c>
      <c r="H18" s="77">
        <v>0</v>
      </c>
      <c r="I18" s="76">
        <v>0</v>
      </c>
      <c r="J18" s="76">
        <v>0</v>
      </c>
      <c r="K18" s="51">
        <f t="shared" si="0"/>
        <v>0</v>
      </c>
      <c r="L18" s="7">
        <f t="shared" si="1"/>
        <v>0</v>
      </c>
      <c r="M18" s="30"/>
      <c r="N18" s="86">
        <f t="shared" si="2"/>
        <v>0</v>
      </c>
    </row>
    <row r="19" spans="1:14" s="8" customFormat="1" ht="47.25">
      <c r="A19" s="69">
        <v>14</v>
      </c>
      <c r="B19" s="70" t="s">
        <v>177</v>
      </c>
      <c r="C19" s="71">
        <v>2022208659</v>
      </c>
      <c r="D19" s="69" t="s">
        <v>71</v>
      </c>
      <c r="E19" s="70" t="s">
        <v>178</v>
      </c>
      <c r="F19" s="76">
        <v>8.5</v>
      </c>
      <c r="G19" s="76">
        <v>7.8</v>
      </c>
      <c r="H19" s="77">
        <v>7.5</v>
      </c>
      <c r="I19" s="76">
        <v>7.6</v>
      </c>
      <c r="J19" s="76">
        <v>7.5</v>
      </c>
      <c r="K19" s="51">
        <f t="shared" si="0"/>
        <v>7.5333333333333341</v>
      </c>
      <c r="L19" s="7">
        <f t="shared" si="1"/>
        <v>7.8766666666666669</v>
      </c>
      <c r="M19" s="30"/>
      <c r="N19" s="86">
        <f t="shared" si="2"/>
        <v>7.8766666666666669</v>
      </c>
    </row>
    <row r="20" spans="1:14" s="8" customFormat="1" ht="47.25">
      <c r="A20" s="69">
        <v>15</v>
      </c>
      <c r="B20" s="70" t="s">
        <v>22</v>
      </c>
      <c r="C20" s="71">
        <v>2005200584</v>
      </c>
      <c r="D20" s="69" t="s">
        <v>129</v>
      </c>
      <c r="E20" s="70" t="s">
        <v>179</v>
      </c>
      <c r="F20" s="76">
        <v>0</v>
      </c>
      <c r="G20" s="76">
        <v>0</v>
      </c>
      <c r="H20" s="77">
        <v>0</v>
      </c>
      <c r="I20" s="76">
        <v>0</v>
      </c>
      <c r="J20" s="76">
        <v>0</v>
      </c>
      <c r="K20" s="51">
        <f t="shared" si="0"/>
        <v>0</v>
      </c>
      <c r="L20" s="7">
        <f t="shared" si="1"/>
        <v>0</v>
      </c>
      <c r="M20" s="30"/>
      <c r="N20" s="86">
        <f t="shared" si="2"/>
        <v>0</v>
      </c>
    </row>
    <row r="21" spans="1:14" s="8" customFormat="1" ht="47.25">
      <c r="A21" s="69">
        <v>16</v>
      </c>
      <c r="B21" s="70" t="s">
        <v>180</v>
      </c>
      <c r="C21" s="71">
        <v>2005208191</v>
      </c>
      <c r="D21" s="67" t="s">
        <v>30</v>
      </c>
      <c r="E21" s="66" t="s">
        <v>181</v>
      </c>
      <c r="F21" s="75">
        <v>8.5</v>
      </c>
      <c r="G21" s="75">
        <v>7.8</v>
      </c>
      <c r="H21" s="78">
        <v>7.5</v>
      </c>
      <c r="I21" s="75">
        <v>7.6</v>
      </c>
      <c r="J21" s="75">
        <v>7.5</v>
      </c>
      <c r="K21" s="51">
        <f t="shared" si="0"/>
        <v>7.5333333333333341</v>
      </c>
      <c r="L21" s="7">
        <f t="shared" si="1"/>
        <v>7.8766666666666669</v>
      </c>
      <c r="M21" s="30"/>
      <c r="N21" s="86">
        <f t="shared" si="2"/>
        <v>7.8766666666666669</v>
      </c>
    </row>
    <row r="22" spans="1:14" s="8" customFormat="1" ht="63">
      <c r="A22" s="69">
        <v>17</v>
      </c>
      <c r="B22" s="70" t="s">
        <v>182</v>
      </c>
      <c r="C22" s="71">
        <v>2005200795</v>
      </c>
      <c r="D22" s="67" t="s">
        <v>80</v>
      </c>
      <c r="E22" s="66" t="s">
        <v>183</v>
      </c>
      <c r="F22" s="75">
        <v>8.6</v>
      </c>
      <c r="G22" s="75">
        <v>8.1999999999999993</v>
      </c>
      <c r="H22" s="78">
        <v>8.5</v>
      </c>
      <c r="I22" s="75">
        <v>8.1999999999999993</v>
      </c>
      <c r="J22" s="75">
        <v>8.4</v>
      </c>
      <c r="K22" s="51">
        <f t="shared" si="0"/>
        <v>8.3666666666666671</v>
      </c>
      <c r="L22" s="7">
        <f t="shared" si="1"/>
        <v>8.4033333333333324</v>
      </c>
      <c r="M22" s="30"/>
      <c r="N22" s="86">
        <f t="shared" si="2"/>
        <v>8.4033333333333324</v>
      </c>
    </row>
    <row r="23" spans="1:14" s="8" customFormat="1" ht="63">
      <c r="A23" s="67">
        <v>18</v>
      </c>
      <c r="B23" s="66" t="s">
        <v>184</v>
      </c>
      <c r="C23" s="68">
        <v>2022200303</v>
      </c>
      <c r="D23" s="67" t="s">
        <v>167</v>
      </c>
      <c r="E23" s="66" t="s">
        <v>183</v>
      </c>
      <c r="F23" s="75">
        <v>8.3000000000000007</v>
      </c>
      <c r="G23" s="75">
        <v>8.1999999999999993</v>
      </c>
      <c r="H23" s="78">
        <v>7.8</v>
      </c>
      <c r="I23" s="75">
        <v>8.1999999999999993</v>
      </c>
      <c r="J23" s="75">
        <v>8</v>
      </c>
      <c r="K23" s="51">
        <f t="shared" si="0"/>
        <v>8</v>
      </c>
      <c r="L23" s="7">
        <f t="shared" si="1"/>
        <v>8.129999999999999</v>
      </c>
      <c r="M23" s="30"/>
      <c r="N23" s="86">
        <f t="shared" si="2"/>
        <v>8.129999999999999</v>
      </c>
    </row>
    <row r="24" spans="1:14" s="8" customFormat="1" ht="47.25">
      <c r="A24" s="67">
        <v>19</v>
      </c>
      <c r="B24" s="66" t="s">
        <v>185</v>
      </c>
      <c r="C24" s="68">
        <v>2005201181</v>
      </c>
      <c r="D24" s="67" t="s">
        <v>42</v>
      </c>
      <c r="E24" s="66" t="s">
        <v>186</v>
      </c>
      <c r="F24" s="75">
        <v>8.4</v>
      </c>
      <c r="G24" s="75">
        <v>8</v>
      </c>
      <c r="H24" s="78">
        <v>8</v>
      </c>
      <c r="I24" s="75">
        <v>7.8</v>
      </c>
      <c r="J24" s="75">
        <v>7.5</v>
      </c>
      <c r="K24" s="51">
        <f t="shared" si="0"/>
        <v>7.7666666666666666</v>
      </c>
      <c r="L24" s="7">
        <f t="shared" si="1"/>
        <v>8.0033333333333339</v>
      </c>
      <c r="M24" s="30"/>
      <c r="N24" s="86">
        <f t="shared" si="2"/>
        <v>8.0033333333333339</v>
      </c>
    </row>
    <row r="25" spans="1:14" s="8" customFormat="1" ht="47.25">
      <c r="A25" s="67">
        <v>20</v>
      </c>
      <c r="B25" s="66" t="s">
        <v>187</v>
      </c>
      <c r="C25" s="68">
        <v>2005200226</v>
      </c>
      <c r="D25" s="67" t="s">
        <v>62</v>
      </c>
      <c r="E25" s="66" t="s">
        <v>186</v>
      </c>
      <c r="F25" s="75">
        <v>8.4</v>
      </c>
      <c r="G25" s="75">
        <v>8</v>
      </c>
      <c r="H25" s="78">
        <v>8</v>
      </c>
      <c r="I25" s="75">
        <v>7.8</v>
      </c>
      <c r="J25" s="75">
        <v>7.5</v>
      </c>
      <c r="K25" s="51">
        <f t="shared" si="0"/>
        <v>7.7666666666666666</v>
      </c>
      <c r="L25" s="7">
        <f t="shared" si="1"/>
        <v>8.0033333333333339</v>
      </c>
      <c r="M25" s="30"/>
      <c r="N25" s="86">
        <f t="shared" si="2"/>
        <v>8.0033333333333339</v>
      </c>
    </row>
    <row r="26" spans="1:14" s="8" customFormat="1" ht="15.75">
      <c r="A26" s="52"/>
      <c r="B26" s="53"/>
      <c r="C26" s="54"/>
      <c r="D26" s="55"/>
      <c r="E26" s="56"/>
      <c r="F26" s="57"/>
      <c r="G26" s="57"/>
      <c r="H26" s="58"/>
      <c r="I26" s="58"/>
      <c r="J26" s="58"/>
      <c r="K26" s="59"/>
      <c r="L26" s="39"/>
      <c r="M26" s="38"/>
      <c r="N26" s="129"/>
    </row>
    <row r="27" spans="1:14" s="8" customFormat="1" ht="15.75">
      <c r="A27" s="11"/>
      <c r="B27" s="12"/>
      <c r="C27" s="13"/>
      <c r="D27" s="13"/>
      <c r="E27" s="14"/>
      <c r="F27" s="3"/>
      <c r="G27" s="3"/>
      <c r="H27" s="3"/>
      <c r="I27" s="3"/>
      <c r="J27" s="3"/>
      <c r="K27" s="3"/>
      <c r="L27" s="3"/>
      <c r="M27"/>
      <c r="N27" s="128"/>
    </row>
    <row r="28" spans="1:14" s="8" customFormat="1" ht="15.75">
      <c r="A28"/>
      <c r="B28" s="15" t="s">
        <v>98</v>
      </c>
      <c r="C28" s="16"/>
      <c r="D28" s="17"/>
      <c r="E28" s="18"/>
      <c r="F28" s="3"/>
      <c r="G28" s="3"/>
      <c r="H28" s="3"/>
      <c r="I28" s="3"/>
      <c r="J28" s="3"/>
      <c r="K28" s="3"/>
      <c r="L28" s="3"/>
      <c r="M28"/>
      <c r="N28" s="128"/>
    </row>
    <row r="29" spans="1:14" s="8" customFormat="1" ht="15.75" customHeight="1">
      <c r="A29"/>
      <c r="B29" s="15" t="s">
        <v>20</v>
      </c>
      <c r="C29" s="1"/>
      <c r="D29"/>
      <c r="E29" s="19"/>
      <c r="G29" s="20"/>
      <c r="H29" s="20"/>
      <c r="I29" s="20" t="s">
        <v>49</v>
      </c>
      <c r="J29" s="20"/>
      <c r="K29" s="43"/>
      <c r="L29" s="3"/>
      <c r="M29"/>
      <c r="N29" s="128"/>
    </row>
    <row r="30" spans="1:14" s="8" customFormat="1" ht="16.5">
      <c r="A30" s="40"/>
      <c r="B30" s="40"/>
      <c r="C30" s="40"/>
      <c r="D30" s="40"/>
      <c r="E30" s="23"/>
      <c r="F30" s="41"/>
      <c r="G30" s="41"/>
      <c r="H30" s="25"/>
      <c r="I30" s="41"/>
      <c r="J30" s="41"/>
      <c r="K30" s="41"/>
      <c r="L30" s="26"/>
      <c r="M30" s="25"/>
      <c r="N30" s="82"/>
    </row>
    <row r="31" spans="1:14" s="8" customFormat="1" ht="16.5">
      <c r="A31" s="194" t="s">
        <v>14</v>
      </c>
      <c r="B31" s="194"/>
      <c r="C31" s="194"/>
      <c r="D31" s="194"/>
      <c r="E31" s="23" t="s">
        <v>197</v>
      </c>
      <c r="G31" s="41" t="s">
        <v>15</v>
      </c>
      <c r="H31" s="25"/>
      <c r="J31" s="25"/>
      <c r="K31" s="41" t="s">
        <v>16</v>
      </c>
      <c r="L31" s="26"/>
      <c r="M31" s="25"/>
      <c r="N31" s="82"/>
    </row>
    <row r="32" spans="1:14" s="8" customFormat="1" ht="15.75">
      <c r="A32" s="166" t="s">
        <v>17</v>
      </c>
      <c r="B32" s="166"/>
      <c r="C32" s="166"/>
      <c r="D32" s="166"/>
      <c r="E32" s="27" t="s">
        <v>17</v>
      </c>
      <c r="G32" s="42" t="s">
        <v>17</v>
      </c>
      <c r="H32" s="28"/>
      <c r="J32" s="79"/>
      <c r="K32" s="42" t="s">
        <v>17</v>
      </c>
      <c r="L32" s="28"/>
      <c r="M32" s="29"/>
      <c r="N32" s="130"/>
    </row>
    <row r="33" spans="2:14" s="148" customFormat="1" ht="15.75">
      <c r="B33" s="147"/>
      <c r="C33" s="147"/>
      <c r="F33" s="145"/>
      <c r="G33" s="145"/>
      <c r="H33" s="145"/>
      <c r="I33" s="145"/>
      <c r="J33" s="145"/>
      <c r="K33" s="145"/>
      <c r="L33" s="145"/>
      <c r="N33" s="146"/>
    </row>
    <row r="34" spans="2:14" s="148" customFormat="1" ht="15.75">
      <c r="B34" s="147"/>
      <c r="C34" s="147"/>
      <c r="F34" s="145"/>
      <c r="G34" s="145"/>
      <c r="H34" s="145"/>
      <c r="I34" s="145"/>
      <c r="J34" s="145"/>
      <c r="K34" s="145"/>
      <c r="L34" s="145"/>
      <c r="N34" s="146"/>
    </row>
    <row r="35" spans="2:14" s="148" customFormat="1" ht="15.75">
      <c r="B35" s="147"/>
      <c r="C35" s="147"/>
      <c r="F35" s="145"/>
      <c r="G35" s="145"/>
      <c r="H35" s="145"/>
      <c r="I35" s="145"/>
      <c r="J35" s="145"/>
      <c r="K35" s="145"/>
      <c r="L35" s="145"/>
      <c r="N35" s="146"/>
    </row>
    <row r="36" spans="2:14" s="148" customFormat="1" ht="15.75">
      <c r="B36" s="187" t="s">
        <v>195</v>
      </c>
      <c r="C36" s="187"/>
      <c r="E36" s="148" t="s">
        <v>212</v>
      </c>
      <c r="F36" s="145"/>
      <c r="G36" s="145" t="s">
        <v>213</v>
      </c>
      <c r="H36" s="145"/>
      <c r="I36" s="145"/>
      <c r="J36" s="145"/>
      <c r="K36" s="145" t="s">
        <v>214</v>
      </c>
      <c r="L36" s="145"/>
      <c r="N36" s="146"/>
    </row>
  </sheetData>
  <mergeCells count="17">
    <mergeCell ref="A1:N1"/>
    <mergeCell ref="A2:N2"/>
    <mergeCell ref="F3:H3"/>
    <mergeCell ref="B36:C36"/>
    <mergeCell ref="A32:D32"/>
    <mergeCell ref="M4:M5"/>
    <mergeCell ref="N4:N5"/>
    <mergeCell ref="A31:D31"/>
    <mergeCell ref="A4:A5"/>
    <mergeCell ref="B4:B5"/>
    <mergeCell ref="C4:C5"/>
    <mergeCell ref="D4:D5"/>
    <mergeCell ref="E4:E5"/>
    <mergeCell ref="F4:F5"/>
    <mergeCell ref="G4:G5"/>
    <mergeCell ref="H4:K4"/>
    <mergeCell ref="L4:L5"/>
  </mergeCells>
  <pageMargins left="0.25" right="0.25" top="0.75" bottom="0.75" header="0.3" footer="0.3"/>
  <pageSetup paperSize="9" scale="8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6</vt:i4>
      </vt:variant>
    </vt:vector>
  </HeadingPairs>
  <TitlesOfParts>
    <vt:vector size="11" baseType="lpstr">
      <vt:lpstr>HD1</vt:lpstr>
      <vt:lpstr>HD2</vt:lpstr>
      <vt:lpstr>HD3</vt:lpstr>
      <vt:lpstr>HD4</vt:lpstr>
      <vt:lpstr>HD5</vt:lpstr>
      <vt:lpstr>'HD1'!Print_Area</vt:lpstr>
      <vt:lpstr>'HD2'!Print_Area</vt:lpstr>
      <vt:lpstr>'HD3'!Print_Area</vt:lpstr>
      <vt:lpstr>'HD4'!Print_Area</vt:lpstr>
      <vt:lpstr>'HD5'!Print_Area</vt:lpstr>
      <vt:lpstr>'HD2'!Print_Titles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 DUONG</dc:creator>
  <cp:lastModifiedBy>HAN DUONG</cp:lastModifiedBy>
  <cp:lastPrinted>2024-12-16T09:11:47Z</cp:lastPrinted>
  <dcterms:created xsi:type="dcterms:W3CDTF">2021-01-29T01:03:09Z</dcterms:created>
  <dcterms:modified xsi:type="dcterms:W3CDTF">2024-12-20T09:40:06Z</dcterms:modified>
</cp:coreProperties>
</file>